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4"/>
  </bookViews>
  <sheets>
    <sheet name="normal" sheetId="1" r:id="rId1"/>
    <sheet name="t" sheetId="2" r:id="rId2"/>
    <sheet name="F" sheetId="3" r:id="rId3"/>
    <sheet name="chi" sheetId="4" r:id="rId4"/>
    <sheet name="Doc" sheetId="5" r:id="rId5"/>
  </sheets>
  <definedNames/>
  <calcPr fullCalcOnLoad="1"/>
</workbook>
</file>

<file path=xl/sharedStrings.xml><?xml version="1.0" encoding="utf-8"?>
<sst xmlns="http://schemas.openxmlformats.org/spreadsheetml/2006/main" count="78" uniqueCount="50">
  <si>
    <t>P Value</t>
  </si>
  <si>
    <t>stat value</t>
  </si>
  <si>
    <t>x</t>
  </si>
  <si>
    <t>Normdist pdf</t>
  </si>
  <si>
    <t>SE</t>
  </si>
  <si>
    <t>Normal Distribution</t>
  </si>
  <si>
    <t>observed value</t>
  </si>
  <si>
    <t>hypothesized value</t>
  </si>
  <si>
    <t>z stat</t>
  </si>
  <si>
    <t>tails for test</t>
  </si>
  <si>
    <t>Results</t>
  </si>
  <si>
    <t>Given</t>
  </si>
  <si>
    <t>degrees of freedom</t>
  </si>
  <si>
    <t>t stat</t>
  </si>
  <si>
    <t>t dist pdf</t>
  </si>
  <si>
    <t>t</t>
  </si>
  <si>
    <t>norm cdf</t>
  </si>
  <si>
    <t>norm pdf</t>
  </si>
  <si>
    <t>1-t</t>
  </si>
  <si>
    <t>t(0)-t(-0.1)/0.1</t>
  </si>
  <si>
    <t>norm(0)-norm(-0.1)/0.1</t>
  </si>
  <si>
    <t>approximation error</t>
  </si>
  <si>
    <t>Student's t Distribution</t>
  </si>
  <si>
    <t>F Distribution</t>
  </si>
  <si>
    <t>F stat</t>
  </si>
  <si>
    <t>DF numerator</t>
  </si>
  <si>
    <t>DF denominator</t>
  </si>
  <si>
    <t>f dist pdf</t>
  </si>
  <si>
    <t>Degrees of freedom</t>
  </si>
  <si>
    <r>
      <t>c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 xml:space="preserve"> (Chi-squared) Distribution</t>
    </r>
  </si>
  <si>
    <r>
      <t>c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sz val="10"/>
        <color indexed="10"/>
        <rFont val="Times New Roman"/>
        <family val="1"/>
      </rPr>
      <t xml:space="preserve"> stat</t>
    </r>
  </si>
  <si>
    <t>chi dist pdf</t>
  </si>
  <si>
    <t>The work above shows how the pdf of the t (and any other DIST function in Excel) can be approximated.</t>
  </si>
  <si>
    <t>This strategy was employed in the t, F, and chi-squared sheets.</t>
  </si>
  <si>
    <t>Humberto Barreto</t>
  </si>
  <si>
    <t>Improved DW algorithm</t>
  </si>
  <si>
    <t>Thanks to:</t>
  </si>
  <si>
    <t>Frank Howland</t>
  </si>
  <si>
    <t>Peter Thompson</t>
  </si>
  <si>
    <t>Added picture option in every case with a warning if the observed value is off the scale (cell D5).</t>
  </si>
  <si>
    <t>Added "&lt; 0.01%" display for small P-values.</t>
  </si>
  <si>
    <t>Fixed t statistic mistake</t>
  </si>
  <si>
    <t>Fixed df problem in t stat</t>
  </si>
  <si>
    <t>Barreto</t>
  </si>
  <si>
    <t>Added better code for foreign language support that doesn't cause a crash on a Mac.</t>
  </si>
  <si>
    <t>Foreign language for uninstall</t>
  </si>
  <si>
    <t>Assumes alt. hypo. &gt; 0</t>
  </si>
  <si>
    <t>Excel 2007 screen refresh issue workaround for copying and pasting the picture</t>
  </si>
  <si>
    <t>Excel 2007 screen refresh solution requires pasting, then pasting as picture. Trouble formatting led me to just add a sheet and paste so user has access to values and formulas.</t>
  </si>
  <si>
    <t>Removed language code that was causing an error in 64-bit Windows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</si>
</sst>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0.00000"/>
    <numFmt numFmtId="171" formatCode="0.0000"/>
    <numFmt numFmtId="172" formatCode="0.000"/>
    <numFmt numFmtId="173" formatCode="0.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"/>
    <numFmt numFmtId="181" formatCode="0.0%"/>
    <numFmt numFmtId="182" formatCode="0.000E+00"/>
    <numFmt numFmtId="183" formatCode="0.0E+00"/>
    <numFmt numFmtId="184" formatCode="0E+0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0000_);_(&quot;$&quot;* \(#,##0.00000\);_(&quot;$&quot;* &quot;-&quot;??_);_(@_)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%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Symbol"/>
      <family val="1"/>
    </font>
    <font>
      <b/>
      <vertAlign val="superscript"/>
      <sz val="14"/>
      <color indexed="18"/>
      <name val="Times New Roman"/>
      <family val="1"/>
    </font>
    <font>
      <sz val="10"/>
      <name val="Symbol"/>
      <family val="1"/>
    </font>
    <font>
      <b/>
      <sz val="10"/>
      <color indexed="10"/>
      <name val="Symbol"/>
      <family val="1"/>
    </font>
    <font>
      <b/>
      <vertAlign val="superscript"/>
      <sz val="10"/>
      <color indexed="10"/>
      <name val="Times New Roman"/>
      <family val="1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1" fontId="6" fillId="0" borderId="13" xfId="59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205" fontId="3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17" fontId="0" fillId="0" borderId="0" xfId="0" applyNumberFormat="1" applyAlignment="1">
      <alignment/>
    </xf>
    <xf numFmtId="10" fontId="6" fillId="0" borderId="13" xfId="59" applyNumberFormat="1" applyFont="1" applyBorder="1" applyAlignment="1">
      <alignment horizontal="center"/>
    </xf>
    <xf numFmtId="205" fontId="6" fillId="0" borderId="13" xfId="59" applyNumberFormat="1" applyFont="1" applyBorder="1" applyAlignment="1">
      <alignment horizontal="center"/>
    </xf>
    <xf numFmtId="0" fontId="12" fillId="0" borderId="0" xfId="0" applyFont="1" applyAlignment="1">
      <alignment/>
    </xf>
    <xf numFmtId="15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normal!$I$4:$I$84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normal!$J$4:$J$84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55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normal!$K$2:$L$2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2318823"/>
        <c:axId val="578968"/>
      </c:scatterChart>
      <c:valAx>
        <c:axId val="3231882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units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68"/>
        <c:crossesAt val="0"/>
        <c:crossBetween val="midCat"/>
        <c:dispUnits/>
        <c:majorUnit val="1"/>
      </c:valAx>
      <c:valAx>
        <c:axId val="578968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8823"/>
        <c:crossesAt val="-4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t!$I$4:$I$84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t!$J$4:$J$84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55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6896409"/>
        <c:axId val="40512746"/>
      </c:scatterChart>
      <c:valAx>
        <c:axId val="46896409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units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2746"/>
        <c:crossesAt val="0"/>
        <c:crossBetween val="midCat"/>
        <c:dispUnits/>
        <c:majorUnit val="1"/>
      </c:valAx>
      <c:valAx>
        <c:axId val="40512746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6409"/>
        <c:crossesAt val="-4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F!$I$4:$I$70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F!$J$4:$J$70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68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5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F!$H$17:$I$17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F!$K$17:$L$17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5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F!$H$16:$I$16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5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F!$H$15:$I$15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5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F!$H$14:$I$14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5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F!$H$13:$I$13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5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F!$H$12:$I$12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6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F!$H$11:$I$11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F!$K$11:$L$11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6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F!$H$10:$I$10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F!$K$10:$L$10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6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F!$K$9:$L$9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F!$K$8:$L$8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F!$K$7:$L$7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6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F!$H$6:$I$6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F!$K$6:$L$6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6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F!$H$5:$I$5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F!$K$5:$L$5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6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F!$H$4:$I$4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F!$K$4:$L$4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6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0306955"/>
        <c:axId val="53025148"/>
      </c:scatterChart>
      <c:valAx>
        <c:axId val="6030695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3025148"/>
        <c:crossesAt val="0"/>
        <c:crossBetween val="midCat"/>
        <c:dispUnits/>
      </c:valAx>
      <c:valAx>
        <c:axId val="53025148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0306955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chi!$I$4:$I$70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chi!$J$4:$J$70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68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chi!$H$70:$I$70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chi!$K$70:$L$70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chi!$H$69:$I$69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chi!$K$69:$L$69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chi!$H$68:$I$68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chi!$K$68:$L$68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chi!$H$67:$I$67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chi!$K$67:$L$67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chi!$H$66:$I$66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chi!$K$66:$L$66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chi!$H$65:$I$65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chi!$K$65:$L$65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chi!$H$64:$I$64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chi!$K$64:$L$64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chi!$H$63:$I$63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chi!$K$63:$L$63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chi!$H$62:$I$62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chi!$K$62:$L$62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chi!$H$61:$I$61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chi!$K$61:$L$61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chi!$H$60:$I$60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chi!$K$60:$L$60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chi!$H$59:$I$59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chi!$K$59:$L$59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chi!$H$58:$I$58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chi!$K$58:$L$58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chi!$H$57:$I$57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chi!$K$57:$L$57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chi!$H$56:$I$56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chi!$K$56:$L$56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1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chi!$H$55:$I$55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chi!$K$55:$L$55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chi!$H$54:$I$54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chi!$K$54:$L$54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chi!$H$53:$I$53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chi!$K$53:$L$53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1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chi!$H$52:$I$52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chi!$K$52:$L$52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2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chi!$H$51:$I$51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chi!$K$51:$L$51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2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chi!$H$50:$I$50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chi!$K$50:$L$50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2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chi!$H$49:$I$49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chi!$K$49:$L$49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2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chi!$H$48:$I$48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chi!$K$48:$L$48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2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chi!$H$47:$I$47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chi!$K$47:$L$47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2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chi!$H$46:$I$46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chi!$K$46:$L$46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2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chi!$H$45:$I$45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chi!$K$45:$L$45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2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chi!$H$44:$I$44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chi!$K$44:$L$44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2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chi!$H$43:$I$43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chi!$K$43:$L$43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2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chi!$H$42:$I$42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chi!$K$42:$L$42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3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chi!$H$41:$I$41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chi!$K$41:$L$41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chi!$H$40:$I$40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chi!$K$40:$L$40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chi!$H$39:$I$39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chi!$K$39:$L$39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chi!$H$38:$I$38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chi!$K$38:$L$38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chi!$H$37:$I$37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chi!$K$37:$L$37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chi!$H$36:$I$36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chi!$K$36:$L$36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chi!$H$35:$I$35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chi!$K$35:$L$35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chi!$H$34:$I$34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chi!$K$34:$L$34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4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chi!$H$31:$I$31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4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chi!$H$30:$I$30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4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chi!$H$29:$I$29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chi!$K$29:$L$29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4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chi!$K$28:$L$28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4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chi!$H$27:$I$27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chi!$K$27:$L$27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4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chi!$H$26:$I$26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chi!$K$26:$L$26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4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chi!$H$25:$I$25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chi!$K$25:$L$25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4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chi!$H$24:$I$24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chi!$K$24:$L$24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4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chi!$K$23:$L$23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4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chi!$K$22:$L$22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5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chi!$K$21:$L$21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5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chi!$H$20:$I$20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chi!$K$20:$L$20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5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chi!$H$19:$I$19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chi!$K$19:$L$19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5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chi!$H$18:$I$18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chi!$K$18:$L$18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5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chi!$H$17:$I$17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chi!$K$17:$L$17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5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chi!$H$16:$I$16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5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chi!$H$15:$I$15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5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chi!$H$14:$I$14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5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chi!$H$13:$I$13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59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chi!$H$12:$I$12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6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chi!$H$11:$I$11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chi!$K$11:$L$11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6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chi!$H$10:$I$10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chi!$K$10:$L$10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6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chi!$K$9:$L$9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chi!$K$8:$L$8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chi!$K$7:$L$7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6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chi!$H$6:$I$6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chi!$K$6:$L$6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6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chi!$H$5:$I$5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chi!$K$5:$L$5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6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chi!$H$4:$I$4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chi!$K$4:$L$4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6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9693"/>
        <c:axId val="5645134"/>
      </c:scatterChart>
      <c:valAx>
        <c:axId val="6969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45134"/>
        <c:crossesAt val="0"/>
        <c:crossBetween val="midCat"/>
        <c:dispUnits/>
      </c:valAx>
      <c:valAx>
        <c:axId val="5645134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9693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3"/>
        <xdr:cNvGraphicFramePr/>
      </xdr:nvGraphicFramePr>
      <xdr:xfrm>
        <a:off x="0" y="1085850"/>
        <a:ext cx="4267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314450"/>
        <a:ext cx="4267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84"/>
  <sheetViews>
    <sheetView showGridLines="0" zoomScalePageLayoutView="0" workbookViewId="0" topLeftCell="A1">
      <selection activeCell="A1" sqref="A1:E2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5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MAX(0.02,VLOOKUP(I2,I4:J84,2))</f>
        <v>0.24197072451914337</v>
      </c>
    </row>
    <row r="3" spans="1:10" ht="12.75">
      <c r="A3" s="3" t="s">
        <v>6</v>
      </c>
      <c r="B3" s="4">
        <v>1</v>
      </c>
      <c r="D3" s="5" t="s">
        <v>8</v>
      </c>
      <c r="E3" s="6">
        <f>(B3-B4)/B5</f>
        <v>1</v>
      </c>
      <c r="I3" s="1" t="s">
        <v>2</v>
      </c>
      <c r="J3" s="1" t="s">
        <v>3</v>
      </c>
    </row>
    <row r="4" spans="1:10" ht="13.5" thickBot="1">
      <c r="A4" s="3" t="s">
        <v>7</v>
      </c>
      <c r="B4" s="4">
        <v>0</v>
      </c>
      <c r="D4" s="7" t="s">
        <v>0</v>
      </c>
      <c r="E4" s="22">
        <f>IF(IF(E3&lt;0,NORMDIST(E3,0,1,1),(1-NORMDIST(E3,0,1,1)))&lt;0.0001,"&lt; 0.01%",IF(E3&lt;0,NORMDIST(E3,0,1,1),(1-NORMDIST(E3,0,1,1))))</f>
        <v>0.15865525393145696</v>
      </c>
      <c r="I4" s="1">
        <v>-4</v>
      </c>
      <c r="J4" s="1">
        <f>NORMDIST(I4,0,1,0)</f>
        <v>0.00013383022576488537</v>
      </c>
    </row>
    <row r="5" spans="1:10" ht="12.75">
      <c r="A5" s="3" t="s">
        <v>4</v>
      </c>
      <c r="B5" s="4">
        <v>1</v>
      </c>
      <c r="D5" s="1">
        <f>IF(ABS(E3)&gt;4,"Observed value off the scale","")</f>
      </c>
      <c r="I5" s="1">
        <v>-3.9</v>
      </c>
      <c r="J5" s="1">
        <f aca="true" t="shared" si="0" ref="J5:J35">NORMDIST(I5,0,1,0)</f>
        <v>0.00019865547139277272</v>
      </c>
    </row>
    <row r="6" spans="1:10" ht="13.5" thickBot="1">
      <c r="A6" s="9" t="s">
        <v>9</v>
      </c>
      <c r="B6" s="10">
        <v>1</v>
      </c>
      <c r="C6" s="1" t="s">
        <v>46</v>
      </c>
      <c r="I6" s="1">
        <v>-3.8</v>
      </c>
      <c r="J6" s="1">
        <f t="shared" si="0"/>
        <v>0.00029194692579146027</v>
      </c>
    </row>
    <row r="7" spans="9:10" ht="12.75">
      <c r="I7" s="1">
        <v>-3.7</v>
      </c>
      <c r="J7" s="1">
        <f t="shared" si="0"/>
        <v>0.00042478027055075143</v>
      </c>
    </row>
    <row r="8" spans="9:10" ht="12.75">
      <c r="I8" s="1">
        <v>-3.6</v>
      </c>
      <c r="J8" s="1">
        <f t="shared" si="0"/>
        <v>0.0006119019301137719</v>
      </c>
    </row>
    <row r="9" spans="9:10" ht="12.75">
      <c r="I9" s="1">
        <v>-3.5</v>
      </c>
      <c r="J9" s="1">
        <f t="shared" si="0"/>
        <v>0.0008726826950457602</v>
      </c>
    </row>
    <row r="10" spans="9:10" ht="12.75">
      <c r="I10" s="1">
        <v>-3.4</v>
      </c>
      <c r="J10" s="1">
        <f t="shared" si="0"/>
        <v>0.00123221916847302</v>
      </c>
    </row>
    <row r="11" spans="9:10" ht="12.75">
      <c r="I11" s="1">
        <v>-3.3</v>
      </c>
      <c r="J11" s="1">
        <f t="shared" si="0"/>
        <v>0.0017225689390536812</v>
      </c>
    </row>
    <row r="12" spans="9:10" ht="12.75">
      <c r="I12" s="1">
        <v>-3.2</v>
      </c>
      <c r="J12" s="1">
        <f t="shared" si="0"/>
        <v>0.0023840882014648404</v>
      </c>
    </row>
    <row r="13" spans="9:10" ht="12.75">
      <c r="I13" s="1">
        <v>-3.1</v>
      </c>
      <c r="J13" s="1">
        <f t="shared" si="0"/>
        <v>0.003266819056199918</v>
      </c>
    </row>
    <row r="14" spans="9:10" ht="12.75">
      <c r="I14" s="1">
        <v>-3</v>
      </c>
      <c r="J14" s="1">
        <f t="shared" si="0"/>
        <v>0.0044318484119380075</v>
      </c>
    </row>
    <row r="15" spans="9:10" ht="12.75">
      <c r="I15" s="1">
        <v>-2.9</v>
      </c>
      <c r="J15" s="1">
        <f t="shared" si="0"/>
        <v>0.005952532419775854</v>
      </c>
    </row>
    <row r="16" spans="9:10" ht="12.75">
      <c r="I16" s="1">
        <v>-2.8</v>
      </c>
      <c r="J16" s="1">
        <f t="shared" si="0"/>
        <v>0.007915451582979969</v>
      </c>
    </row>
    <row r="17" spans="8:10" ht="12.75">
      <c r="H17" s="1">
        <f aca="true" t="shared" si="1" ref="H17:H48">I17</f>
        <v>-2.7</v>
      </c>
      <c r="I17" s="1">
        <v>-2.7</v>
      </c>
      <c r="J17" s="1">
        <f t="shared" si="0"/>
        <v>0.010420934814422592</v>
      </c>
    </row>
    <row r="18" spans="8:12" ht="12.75">
      <c r="H18" s="1">
        <f t="shared" si="1"/>
        <v>-2.6</v>
      </c>
      <c r="I18" s="1">
        <v>-2.6</v>
      </c>
      <c r="J18" s="1">
        <f t="shared" si="0"/>
        <v>0.013582969233685613</v>
      </c>
      <c r="K18" s="1">
        <v>0</v>
      </c>
      <c r="L18" s="1">
        <f aca="true" t="shared" si="2" ref="L18:L49">IF(I18&gt;$I$2,J18,0)</f>
        <v>0</v>
      </c>
    </row>
    <row r="19" spans="8:12" ht="12.75">
      <c r="H19" s="1">
        <f t="shared" si="1"/>
        <v>-2.5</v>
      </c>
      <c r="I19" s="1">
        <v>-2.5</v>
      </c>
      <c r="J19" s="1">
        <f t="shared" si="0"/>
        <v>0.01752830049356854</v>
      </c>
      <c r="K19" s="1">
        <v>0</v>
      </c>
      <c r="L19" s="1">
        <f t="shared" si="2"/>
        <v>0</v>
      </c>
    </row>
    <row r="20" spans="8:12" ht="12.75">
      <c r="H20" s="1">
        <f t="shared" si="1"/>
        <v>-2.4</v>
      </c>
      <c r="I20" s="1">
        <v>-2.4</v>
      </c>
      <c r="J20" s="1">
        <f t="shared" si="0"/>
        <v>0.0223945302948429</v>
      </c>
      <c r="K20" s="1">
        <v>0</v>
      </c>
      <c r="L20" s="1">
        <f t="shared" si="2"/>
        <v>0</v>
      </c>
    </row>
    <row r="21" spans="8:12" ht="12.75">
      <c r="H21" s="1">
        <f t="shared" si="1"/>
        <v>-2.3</v>
      </c>
      <c r="I21" s="1">
        <v>-2.3</v>
      </c>
      <c r="J21" s="1">
        <f t="shared" si="0"/>
        <v>0.028327037741601186</v>
      </c>
      <c r="K21" s="1">
        <v>0</v>
      </c>
      <c r="L21" s="1">
        <f t="shared" si="2"/>
        <v>0</v>
      </c>
    </row>
    <row r="22" spans="8:12" ht="12.75">
      <c r="H22" s="1">
        <f t="shared" si="1"/>
        <v>-2.2</v>
      </c>
      <c r="I22" s="1">
        <v>-2.2</v>
      </c>
      <c r="J22" s="1">
        <f t="shared" si="0"/>
        <v>0.035474592846231424</v>
      </c>
      <c r="K22" s="1">
        <v>0</v>
      </c>
      <c r="L22" s="1">
        <f t="shared" si="2"/>
        <v>0</v>
      </c>
    </row>
    <row r="23" spans="8:12" ht="12.75">
      <c r="H23" s="1">
        <f t="shared" si="1"/>
        <v>-2.1</v>
      </c>
      <c r="I23" s="1">
        <v>-2.1</v>
      </c>
      <c r="J23" s="1">
        <f t="shared" si="0"/>
        <v>0.04398359598042719</v>
      </c>
      <c r="K23" s="1">
        <v>0</v>
      </c>
      <c r="L23" s="1">
        <f t="shared" si="2"/>
        <v>0</v>
      </c>
    </row>
    <row r="24" spans="8:12" ht="12.75">
      <c r="H24" s="1">
        <f t="shared" si="1"/>
        <v>-2</v>
      </c>
      <c r="I24" s="1">
        <v>-2</v>
      </c>
      <c r="J24" s="1">
        <f t="shared" si="0"/>
        <v>0.05399096651318806</v>
      </c>
      <c r="K24" s="1">
        <v>0</v>
      </c>
      <c r="L24" s="1">
        <f t="shared" si="2"/>
        <v>0</v>
      </c>
    </row>
    <row r="25" spans="8:12" ht="12.75">
      <c r="H25" s="1">
        <f t="shared" si="1"/>
        <v>-1.9</v>
      </c>
      <c r="I25" s="1">
        <v>-1.9</v>
      </c>
      <c r="J25" s="1">
        <f t="shared" si="0"/>
        <v>0.0656158147746766</v>
      </c>
      <c r="K25" s="1">
        <v>0</v>
      </c>
      <c r="L25" s="1">
        <f t="shared" si="2"/>
        <v>0</v>
      </c>
    </row>
    <row r="26" spans="8:12" ht="12.75">
      <c r="H26" s="1">
        <f t="shared" si="1"/>
        <v>-1.8</v>
      </c>
      <c r="I26" s="1">
        <v>-1.8</v>
      </c>
      <c r="J26" s="1">
        <f t="shared" si="0"/>
        <v>0.07895015830089415</v>
      </c>
      <c r="K26" s="1">
        <v>0</v>
      </c>
      <c r="L26" s="1">
        <f t="shared" si="2"/>
        <v>0</v>
      </c>
    </row>
    <row r="27" spans="8:12" ht="12.75">
      <c r="H27" s="1">
        <f t="shared" si="1"/>
        <v>-1.7</v>
      </c>
      <c r="I27" s="1">
        <v>-1.7</v>
      </c>
      <c r="J27" s="1">
        <f t="shared" si="0"/>
        <v>0.09404907737688695</v>
      </c>
      <c r="K27" s="1">
        <v>0</v>
      </c>
      <c r="L27" s="1">
        <f t="shared" si="2"/>
        <v>0</v>
      </c>
    </row>
    <row r="28" spans="8:12" ht="12.75">
      <c r="H28" s="1">
        <f t="shared" si="1"/>
        <v>-1.6</v>
      </c>
      <c r="I28" s="1">
        <v>-1.6</v>
      </c>
      <c r="J28" s="1">
        <f t="shared" si="0"/>
        <v>0.11092083467945554</v>
      </c>
      <c r="K28" s="1">
        <v>0</v>
      </c>
      <c r="L28" s="1">
        <f t="shared" si="2"/>
        <v>0</v>
      </c>
    </row>
    <row r="29" spans="8:12" ht="12.75">
      <c r="H29" s="1">
        <f t="shared" si="1"/>
        <v>-1.5</v>
      </c>
      <c r="I29" s="1">
        <v>-1.5</v>
      </c>
      <c r="J29" s="1">
        <f t="shared" si="0"/>
        <v>0.12951759566589174</v>
      </c>
      <c r="K29" s="1">
        <v>0</v>
      </c>
      <c r="L29" s="1">
        <f t="shared" si="2"/>
        <v>0</v>
      </c>
    </row>
    <row r="30" spans="8:12" ht="12.75">
      <c r="H30" s="1">
        <f t="shared" si="1"/>
        <v>-1.4</v>
      </c>
      <c r="I30" s="1">
        <v>-1.4</v>
      </c>
      <c r="J30" s="1">
        <f t="shared" si="0"/>
        <v>0.14972746563574488</v>
      </c>
      <c r="K30" s="1">
        <v>0</v>
      </c>
      <c r="L30" s="1">
        <f t="shared" si="2"/>
        <v>0</v>
      </c>
    </row>
    <row r="31" spans="8:12" ht="12.75">
      <c r="H31" s="1">
        <f t="shared" si="1"/>
        <v>-1.3</v>
      </c>
      <c r="I31" s="1">
        <v>-1.3</v>
      </c>
      <c r="J31" s="1">
        <f t="shared" si="0"/>
        <v>0.17136859204780736</v>
      </c>
      <c r="K31" s="1">
        <v>0</v>
      </c>
      <c r="L31" s="1">
        <f t="shared" si="2"/>
        <v>0</v>
      </c>
    </row>
    <row r="32" spans="8:12" ht="12.75">
      <c r="H32" s="1">
        <f t="shared" si="1"/>
        <v>-1.2</v>
      </c>
      <c r="I32" s="1">
        <v>-1.2</v>
      </c>
      <c r="J32" s="1">
        <f t="shared" si="0"/>
        <v>0.19418605498321295</v>
      </c>
      <c r="K32" s="1">
        <v>0</v>
      </c>
      <c r="L32" s="1">
        <f t="shared" si="2"/>
        <v>0</v>
      </c>
    </row>
    <row r="33" spans="8:12" ht="12.75">
      <c r="H33" s="1">
        <f t="shared" si="1"/>
        <v>-1.1</v>
      </c>
      <c r="I33" s="1">
        <v>-1.1</v>
      </c>
      <c r="J33" s="1">
        <f t="shared" si="0"/>
        <v>0.21785217703255053</v>
      </c>
      <c r="K33" s="1">
        <v>0</v>
      </c>
      <c r="L33" s="1">
        <f t="shared" si="2"/>
        <v>0</v>
      </c>
    </row>
    <row r="34" spans="8:12" ht="12.75">
      <c r="H34" s="1">
        <f t="shared" si="1"/>
        <v>-1</v>
      </c>
      <c r="I34" s="1">
        <v>-1</v>
      </c>
      <c r="J34" s="1">
        <f t="shared" si="0"/>
        <v>0.24197072451914337</v>
      </c>
      <c r="K34" s="1">
        <v>0</v>
      </c>
      <c r="L34" s="1">
        <f t="shared" si="2"/>
        <v>0</v>
      </c>
    </row>
    <row r="35" spans="8:12" ht="12.75">
      <c r="H35" s="1">
        <f t="shared" si="1"/>
        <v>-0.9</v>
      </c>
      <c r="I35" s="1">
        <v>-0.9</v>
      </c>
      <c r="J35" s="1">
        <f t="shared" si="0"/>
        <v>0.2660852498987548</v>
      </c>
      <c r="K35" s="1">
        <v>0</v>
      </c>
      <c r="L35" s="1">
        <f t="shared" si="2"/>
        <v>0</v>
      </c>
    </row>
    <row r="36" spans="8:12" ht="12.75">
      <c r="H36" s="1">
        <f t="shared" si="1"/>
        <v>-0.8</v>
      </c>
      <c r="I36" s="1">
        <v>-0.8</v>
      </c>
      <c r="J36" s="1">
        <f aca="true" t="shared" si="3" ref="J36:J67">NORMDIST(I36,0,1,0)</f>
        <v>0.28969155276148273</v>
      </c>
      <c r="K36" s="1">
        <v>0</v>
      </c>
      <c r="L36" s="1">
        <f t="shared" si="2"/>
        <v>0</v>
      </c>
    </row>
    <row r="37" spans="1:12" ht="12.75">
      <c r="A37" s="11"/>
      <c r="B37" s="12"/>
      <c r="F37" s="11"/>
      <c r="G37" s="11"/>
      <c r="H37" s="1">
        <f t="shared" si="1"/>
        <v>-0.7</v>
      </c>
      <c r="I37" s="1">
        <v>-0.7</v>
      </c>
      <c r="J37" s="1">
        <f t="shared" si="3"/>
        <v>0.31225393336676127</v>
      </c>
      <c r="K37" s="1">
        <v>0</v>
      </c>
      <c r="L37" s="1">
        <f t="shared" si="2"/>
        <v>0</v>
      </c>
    </row>
    <row r="38" spans="8:12" ht="12.75">
      <c r="H38" s="1">
        <f t="shared" si="1"/>
        <v>-0.6</v>
      </c>
      <c r="I38" s="1">
        <v>-0.6</v>
      </c>
      <c r="J38" s="1">
        <f t="shared" si="3"/>
        <v>0.33322460289179967</v>
      </c>
      <c r="K38" s="1">
        <v>0</v>
      </c>
      <c r="L38" s="1">
        <f t="shared" si="2"/>
        <v>0</v>
      </c>
    </row>
    <row r="39" spans="8:12" ht="12.75">
      <c r="H39" s="1">
        <f t="shared" si="1"/>
        <v>-0.5</v>
      </c>
      <c r="I39" s="1">
        <v>-0.5</v>
      </c>
      <c r="J39" s="1">
        <f t="shared" si="3"/>
        <v>0.3520653267642995</v>
      </c>
      <c r="K39" s="1">
        <v>0</v>
      </c>
      <c r="L39" s="1">
        <f t="shared" si="2"/>
        <v>0</v>
      </c>
    </row>
    <row r="40" spans="2:12" ht="12.75">
      <c r="B40" s="12"/>
      <c r="H40" s="1">
        <f t="shared" si="1"/>
        <v>-0.4</v>
      </c>
      <c r="I40" s="1">
        <v>-0.4</v>
      </c>
      <c r="J40" s="1">
        <f t="shared" si="3"/>
        <v>0.36827014030332333</v>
      </c>
      <c r="K40" s="1">
        <v>0</v>
      </c>
      <c r="L40" s="1">
        <f t="shared" si="2"/>
        <v>0</v>
      </c>
    </row>
    <row r="41" spans="8:12" ht="12.75">
      <c r="H41" s="1">
        <f t="shared" si="1"/>
        <v>-0.3</v>
      </c>
      <c r="I41" s="1">
        <v>-0.3</v>
      </c>
      <c r="J41" s="1">
        <f t="shared" si="3"/>
        <v>0.38138781546052414</v>
      </c>
      <c r="K41" s="1">
        <v>0</v>
      </c>
      <c r="L41" s="1">
        <f t="shared" si="2"/>
        <v>0</v>
      </c>
    </row>
    <row r="42" spans="8:12" ht="12.75">
      <c r="H42" s="1">
        <f t="shared" si="1"/>
        <v>-0.2</v>
      </c>
      <c r="I42" s="1">
        <v>-0.2</v>
      </c>
      <c r="J42" s="1">
        <f t="shared" si="3"/>
        <v>0.3910426939754559</v>
      </c>
      <c r="K42" s="1">
        <v>0</v>
      </c>
      <c r="L42" s="1">
        <f t="shared" si="2"/>
        <v>0</v>
      </c>
    </row>
    <row r="43" spans="8:12" ht="12.75">
      <c r="H43" s="1">
        <f t="shared" si="1"/>
        <v>-0.1</v>
      </c>
      <c r="I43" s="1">
        <v>-0.1</v>
      </c>
      <c r="J43" s="1">
        <f t="shared" si="3"/>
        <v>0.3969525474770118</v>
      </c>
      <c r="K43" s="1">
        <v>0</v>
      </c>
      <c r="L43" s="1">
        <f t="shared" si="2"/>
        <v>0</v>
      </c>
    </row>
    <row r="44" spans="8:12" ht="12.75">
      <c r="H44" s="1">
        <f t="shared" si="1"/>
        <v>0</v>
      </c>
      <c r="I44" s="1">
        <v>0</v>
      </c>
      <c r="J44" s="1">
        <f t="shared" si="3"/>
        <v>0.3989422804014327</v>
      </c>
      <c r="K44" s="1">
        <v>0</v>
      </c>
      <c r="L44" s="1">
        <f t="shared" si="2"/>
        <v>0</v>
      </c>
    </row>
    <row r="45" spans="8:12" ht="12.75">
      <c r="H45" s="1">
        <f t="shared" si="1"/>
        <v>0.1</v>
      </c>
      <c r="I45" s="1">
        <v>0.1</v>
      </c>
      <c r="J45" s="1">
        <f t="shared" si="3"/>
        <v>0.3969525474770118</v>
      </c>
      <c r="K45" s="1">
        <v>0</v>
      </c>
      <c r="L45" s="1">
        <f t="shared" si="2"/>
        <v>0</v>
      </c>
    </row>
    <row r="46" spans="8:12" ht="12.75">
      <c r="H46" s="1">
        <f t="shared" si="1"/>
        <v>0.2</v>
      </c>
      <c r="I46" s="1">
        <v>0.2</v>
      </c>
      <c r="J46" s="1">
        <f t="shared" si="3"/>
        <v>0.3910426939754559</v>
      </c>
      <c r="K46" s="1">
        <v>0</v>
      </c>
      <c r="L46" s="1">
        <f t="shared" si="2"/>
        <v>0</v>
      </c>
    </row>
    <row r="47" spans="8:12" ht="12.75">
      <c r="H47" s="1">
        <f t="shared" si="1"/>
        <v>0.3</v>
      </c>
      <c r="I47" s="1">
        <v>0.3</v>
      </c>
      <c r="J47" s="1">
        <f t="shared" si="3"/>
        <v>0.38138781546052414</v>
      </c>
      <c r="K47" s="1">
        <v>0</v>
      </c>
      <c r="L47" s="1">
        <f t="shared" si="2"/>
        <v>0</v>
      </c>
    </row>
    <row r="48" spans="8:12" ht="12.75">
      <c r="H48" s="1">
        <f t="shared" si="1"/>
        <v>0.4</v>
      </c>
      <c r="I48" s="1">
        <v>0.4</v>
      </c>
      <c r="J48" s="1">
        <f t="shared" si="3"/>
        <v>0.36827014030332333</v>
      </c>
      <c r="K48" s="1">
        <v>0</v>
      </c>
      <c r="L48" s="1">
        <f t="shared" si="2"/>
        <v>0</v>
      </c>
    </row>
    <row r="49" spans="8:12" ht="12.75">
      <c r="H49" s="1">
        <f aca="true" t="shared" si="4" ref="H49:H80">I49</f>
        <v>0.5</v>
      </c>
      <c r="I49" s="1">
        <v>0.5</v>
      </c>
      <c r="J49" s="1">
        <f t="shared" si="3"/>
        <v>0.3520653267642995</v>
      </c>
      <c r="K49" s="1">
        <v>0</v>
      </c>
      <c r="L49" s="1">
        <f t="shared" si="2"/>
        <v>0</v>
      </c>
    </row>
    <row r="50" spans="8:12" ht="12.75">
      <c r="H50" s="1">
        <f t="shared" si="4"/>
        <v>0.6</v>
      </c>
      <c r="I50" s="1">
        <v>0.6</v>
      </c>
      <c r="J50" s="1">
        <f t="shared" si="3"/>
        <v>0.33322460289179967</v>
      </c>
      <c r="K50" s="1">
        <v>0</v>
      </c>
      <c r="L50" s="1">
        <f aca="true" t="shared" si="5" ref="L50:L71">IF(I50&gt;$I$2,J50,0)</f>
        <v>0</v>
      </c>
    </row>
    <row r="51" spans="8:12" ht="12.75">
      <c r="H51" s="1">
        <f t="shared" si="4"/>
        <v>0.7</v>
      </c>
      <c r="I51" s="1">
        <v>0.7</v>
      </c>
      <c r="J51" s="1">
        <f t="shared" si="3"/>
        <v>0.31225393336676127</v>
      </c>
      <c r="K51" s="1">
        <v>0</v>
      </c>
      <c r="L51" s="1">
        <f t="shared" si="5"/>
        <v>0</v>
      </c>
    </row>
    <row r="52" spans="8:12" ht="12.75">
      <c r="H52" s="1">
        <f t="shared" si="4"/>
        <v>0.8</v>
      </c>
      <c r="I52" s="1">
        <v>0.8</v>
      </c>
      <c r="J52" s="1">
        <f t="shared" si="3"/>
        <v>0.28969155276148273</v>
      </c>
      <c r="K52" s="1">
        <v>0</v>
      </c>
      <c r="L52" s="1">
        <f t="shared" si="5"/>
        <v>0</v>
      </c>
    </row>
    <row r="53" spans="8:12" ht="12.75">
      <c r="H53" s="1">
        <f t="shared" si="4"/>
        <v>0.9</v>
      </c>
      <c r="I53" s="1">
        <v>0.9</v>
      </c>
      <c r="J53" s="1">
        <f t="shared" si="3"/>
        <v>0.2660852498987548</v>
      </c>
      <c r="K53" s="1">
        <v>0</v>
      </c>
      <c r="L53" s="1">
        <f t="shared" si="5"/>
        <v>0</v>
      </c>
    </row>
    <row r="54" spans="8:12" ht="12.75">
      <c r="H54" s="1">
        <f t="shared" si="4"/>
        <v>1</v>
      </c>
      <c r="I54" s="1">
        <v>1</v>
      </c>
      <c r="J54" s="1">
        <f t="shared" si="3"/>
        <v>0.24197072451914337</v>
      </c>
      <c r="K54" s="1">
        <v>0</v>
      </c>
      <c r="L54" s="1">
        <f t="shared" si="5"/>
        <v>0</v>
      </c>
    </row>
    <row r="55" spans="8:12" ht="12.75">
      <c r="H55" s="1">
        <f t="shared" si="4"/>
        <v>1.1</v>
      </c>
      <c r="I55" s="1">
        <v>1.1</v>
      </c>
      <c r="J55" s="1">
        <f t="shared" si="3"/>
        <v>0.21785217703255053</v>
      </c>
      <c r="K55" s="1">
        <v>0</v>
      </c>
      <c r="L55" s="1">
        <f t="shared" si="5"/>
        <v>0.21785217703255053</v>
      </c>
    </row>
    <row r="56" spans="8:12" ht="12.75">
      <c r="H56" s="1">
        <f t="shared" si="4"/>
        <v>1.2</v>
      </c>
      <c r="I56" s="1">
        <v>1.2</v>
      </c>
      <c r="J56" s="1">
        <f t="shared" si="3"/>
        <v>0.19418605498321295</v>
      </c>
      <c r="K56" s="1">
        <v>0</v>
      </c>
      <c r="L56" s="1">
        <f t="shared" si="5"/>
        <v>0.19418605498321295</v>
      </c>
    </row>
    <row r="57" spans="8:12" ht="12.75">
      <c r="H57" s="1">
        <f t="shared" si="4"/>
        <v>1.3</v>
      </c>
      <c r="I57" s="1">
        <v>1.3</v>
      </c>
      <c r="J57" s="1">
        <f t="shared" si="3"/>
        <v>0.17136859204780736</v>
      </c>
      <c r="K57" s="1">
        <v>0</v>
      </c>
      <c r="L57" s="1">
        <f t="shared" si="5"/>
        <v>0.17136859204780736</v>
      </c>
    </row>
    <row r="58" spans="8:12" ht="12.75">
      <c r="H58" s="1">
        <f t="shared" si="4"/>
        <v>1.4</v>
      </c>
      <c r="I58" s="1">
        <v>1.4</v>
      </c>
      <c r="J58" s="1">
        <f t="shared" si="3"/>
        <v>0.14972746563574488</v>
      </c>
      <c r="K58" s="1">
        <v>0</v>
      </c>
      <c r="L58" s="1">
        <f t="shared" si="5"/>
        <v>0.14972746563574488</v>
      </c>
    </row>
    <row r="59" spans="8:12" ht="12.75">
      <c r="H59" s="1">
        <f t="shared" si="4"/>
        <v>1.5</v>
      </c>
      <c r="I59" s="1">
        <v>1.5</v>
      </c>
      <c r="J59" s="1">
        <f t="shared" si="3"/>
        <v>0.12951759566589174</v>
      </c>
      <c r="K59" s="1">
        <v>0</v>
      </c>
      <c r="L59" s="1">
        <f t="shared" si="5"/>
        <v>0.12951759566589174</v>
      </c>
    </row>
    <row r="60" spans="8:12" ht="12.75">
      <c r="H60" s="1">
        <f t="shared" si="4"/>
        <v>1.6</v>
      </c>
      <c r="I60" s="1">
        <v>1.6</v>
      </c>
      <c r="J60" s="1">
        <f t="shared" si="3"/>
        <v>0.11092083467945554</v>
      </c>
      <c r="K60" s="1">
        <v>0</v>
      </c>
      <c r="L60" s="1">
        <f t="shared" si="5"/>
        <v>0.11092083467945554</v>
      </c>
    </row>
    <row r="61" spans="8:12" ht="12.75">
      <c r="H61" s="1">
        <f t="shared" si="4"/>
        <v>1.7</v>
      </c>
      <c r="I61" s="1">
        <v>1.7</v>
      </c>
      <c r="J61" s="1">
        <f t="shared" si="3"/>
        <v>0.09404907737688695</v>
      </c>
      <c r="K61" s="1">
        <v>0</v>
      </c>
      <c r="L61" s="1">
        <f t="shared" si="5"/>
        <v>0.09404907737688695</v>
      </c>
    </row>
    <row r="62" spans="6:12" ht="12.75">
      <c r="F62" s="11"/>
      <c r="G62" s="11"/>
      <c r="H62" s="1">
        <f t="shared" si="4"/>
        <v>1.8</v>
      </c>
      <c r="I62" s="1">
        <v>1.8</v>
      </c>
      <c r="J62" s="1">
        <f t="shared" si="3"/>
        <v>0.07895015830089415</v>
      </c>
      <c r="K62" s="1">
        <v>0</v>
      </c>
      <c r="L62" s="1">
        <f t="shared" si="5"/>
        <v>0.07895015830089415</v>
      </c>
    </row>
    <row r="63" spans="8:12" ht="12.75">
      <c r="H63" s="1">
        <f t="shared" si="4"/>
        <v>1.9</v>
      </c>
      <c r="I63" s="1">
        <v>1.9</v>
      </c>
      <c r="J63" s="1">
        <f t="shared" si="3"/>
        <v>0.0656158147746766</v>
      </c>
      <c r="K63" s="1">
        <v>0</v>
      </c>
      <c r="L63" s="1">
        <f t="shared" si="5"/>
        <v>0.0656158147746766</v>
      </c>
    </row>
    <row r="64" spans="8:12" ht="12.75">
      <c r="H64" s="1">
        <f t="shared" si="4"/>
        <v>2</v>
      </c>
      <c r="I64" s="1">
        <v>2</v>
      </c>
      <c r="J64" s="1">
        <f t="shared" si="3"/>
        <v>0.05399096651318806</v>
      </c>
      <c r="K64" s="1">
        <v>0</v>
      </c>
      <c r="L64" s="1">
        <f t="shared" si="5"/>
        <v>0.05399096651318806</v>
      </c>
    </row>
    <row r="65" spans="8:12" ht="12.75">
      <c r="H65" s="1">
        <f t="shared" si="4"/>
        <v>2.1</v>
      </c>
      <c r="I65" s="1">
        <v>2.1</v>
      </c>
      <c r="J65" s="1">
        <f t="shared" si="3"/>
        <v>0.04398359598042719</v>
      </c>
      <c r="K65" s="1">
        <v>0</v>
      </c>
      <c r="L65" s="1">
        <f t="shared" si="5"/>
        <v>0.04398359598042719</v>
      </c>
    </row>
    <row r="66" spans="8:12" ht="12.75">
      <c r="H66" s="1">
        <f t="shared" si="4"/>
        <v>2.2</v>
      </c>
      <c r="I66" s="1">
        <v>2.2</v>
      </c>
      <c r="J66" s="1">
        <f t="shared" si="3"/>
        <v>0.035474592846231424</v>
      </c>
      <c r="K66" s="1">
        <v>0</v>
      </c>
      <c r="L66" s="1">
        <f t="shared" si="5"/>
        <v>0.035474592846231424</v>
      </c>
    </row>
    <row r="67" spans="8:12" ht="12.75">
      <c r="H67" s="1">
        <f t="shared" si="4"/>
        <v>2.3</v>
      </c>
      <c r="I67" s="1">
        <v>2.3</v>
      </c>
      <c r="J67" s="1">
        <f t="shared" si="3"/>
        <v>0.028327037741601186</v>
      </c>
      <c r="K67" s="1">
        <v>0</v>
      </c>
      <c r="L67" s="1">
        <f t="shared" si="5"/>
        <v>0.028327037741601186</v>
      </c>
    </row>
    <row r="68" spans="8:12" ht="12.75">
      <c r="H68" s="1">
        <f t="shared" si="4"/>
        <v>2.4</v>
      </c>
      <c r="I68" s="1">
        <v>2.4</v>
      </c>
      <c r="J68" s="1">
        <f aca="true" t="shared" si="6" ref="J68:J84">NORMDIST(I68,0,1,0)</f>
        <v>0.0223945302948429</v>
      </c>
      <c r="K68" s="1">
        <v>0</v>
      </c>
      <c r="L68" s="1">
        <f t="shared" si="5"/>
        <v>0.0223945302948429</v>
      </c>
    </row>
    <row r="69" spans="8:12" ht="12.75">
      <c r="H69" s="1">
        <f t="shared" si="4"/>
        <v>2.5</v>
      </c>
      <c r="I69" s="1">
        <v>2.5</v>
      </c>
      <c r="J69" s="1">
        <f t="shared" si="6"/>
        <v>0.01752830049356854</v>
      </c>
      <c r="K69" s="1">
        <v>0</v>
      </c>
      <c r="L69" s="1">
        <f t="shared" si="5"/>
        <v>0.01752830049356854</v>
      </c>
    </row>
    <row r="70" spans="8:12" ht="12.75">
      <c r="H70" s="1">
        <f t="shared" si="4"/>
        <v>2.6</v>
      </c>
      <c r="I70" s="1">
        <v>2.6</v>
      </c>
      <c r="J70" s="1">
        <f t="shared" si="6"/>
        <v>0.013582969233685613</v>
      </c>
      <c r="K70" s="1">
        <v>0</v>
      </c>
      <c r="L70" s="1">
        <f t="shared" si="5"/>
        <v>0.013582969233685613</v>
      </c>
    </row>
    <row r="71" spans="8:12" ht="12.75">
      <c r="H71" s="1">
        <f t="shared" si="4"/>
        <v>2.7</v>
      </c>
      <c r="I71" s="1">
        <v>2.7</v>
      </c>
      <c r="J71" s="1">
        <f t="shared" si="6"/>
        <v>0.010420934814422592</v>
      </c>
      <c r="K71" s="1">
        <v>0</v>
      </c>
      <c r="L71" s="1">
        <f t="shared" si="5"/>
        <v>0.010420934814422592</v>
      </c>
    </row>
    <row r="72" spans="8:12" ht="12.75">
      <c r="H72" s="1">
        <f t="shared" si="4"/>
        <v>2.8</v>
      </c>
      <c r="I72" s="1">
        <v>2.8</v>
      </c>
      <c r="J72" s="1">
        <f t="shared" si="6"/>
        <v>0.007915451582979969</v>
      </c>
      <c r="K72" s="13"/>
      <c r="L72" s="13"/>
    </row>
    <row r="73" spans="8:12" ht="12.75">
      <c r="H73" s="1">
        <f t="shared" si="4"/>
        <v>2.9</v>
      </c>
      <c r="I73" s="1">
        <v>2.9</v>
      </c>
      <c r="J73" s="1">
        <f t="shared" si="6"/>
        <v>0.005952532419775854</v>
      </c>
      <c r="K73" s="13"/>
      <c r="L73" s="13"/>
    </row>
    <row r="74" spans="8:12" ht="12.75">
      <c r="H74" s="1">
        <f t="shared" si="4"/>
        <v>3</v>
      </c>
      <c r="I74" s="1">
        <v>3</v>
      </c>
      <c r="J74" s="1">
        <f t="shared" si="6"/>
        <v>0.0044318484119380075</v>
      </c>
      <c r="K74" s="13"/>
      <c r="L74" s="13"/>
    </row>
    <row r="75" spans="8:12" ht="12.75">
      <c r="H75" s="1">
        <f t="shared" si="4"/>
        <v>3.1</v>
      </c>
      <c r="I75" s="1">
        <v>3.1</v>
      </c>
      <c r="J75" s="1">
        <f t="shared" si="6"/>
        <v>0.003266819056199918</v>
      </c>
      <c r="K75" s="13"/>
      <c r="L75" s="13"/>
    </row>
    <row r="76" spans="8:12" ht="12.75">
      <c r="H76" s="1">
        <f t="shared" si="4"/>
        <v>3.2</v>
      </c>
      <c r="I76" s="1">
        <v>3.2</v>
      </c>
      <c r="J76" s="1">
        <f t="shared" si="6"/>
        <v>0.0023840882014648404</v>
      </c>
      <c r="K76" s="13"/>
      <c r="L76" s="13"/>
    </row>
    <row r="77" spans="8:12" ht="12.75">
      <c r="H77" s="1">
        <f t="shared" si="4"/>
        <v>3.3</v>
      </c>
      <c r="I77" s="1">
        <v>3.3</v>
      </c>
      <c r="J77" s="1">
        <f t="shared" si="6"/>
        <v>0.0017225689390536812</v>
      </c>
      <c r="K77" s="13"/>
      <c r="L77" s="13"/>
    </row>
    <row r="78" spans="8:10" ht="12.75">
      <c r="H78" s="1">
        <f t="shared" si="4"/>
        <v>3.4</v>
      </c>
      <c r="I78" s="1">
        <v>3.4</v>
      </c>
      <c r="J78" s="1">
        <f t="shared" si="6"/>
        <v>0.00123221916847302</v>
      </c>
    </row>
    <row r="79" spans="8:10" ht="12.75">
      <c r="H79" s="1">
        <f t="shared" si="4"/>
        <v>3.5</v>
      </c>
      <c r="I79" s="1">
        <v>3.5</v>
      </c>
      <c r="J79" s="1">
        <f t="shared" si="6"/>
        <v>0.0008726826950457602</v>
      </c>
    </row>
    <row r="80" spans="8:10" ht="12.75">
      <c r="H80" s="1">
        <f t="shared" si="4"/>
        <v>3.6</v>
      </c>
      <c r="I80" s="1">
        <v>3.6</v>
      </c>
      <c r="J80" s="1">
        <f t="shared" si="6"/>
        <v>0.0006119019301137719</v>
      </c>
    </row>
    <row r="81" spans="8:10" ht="12.75">
      <c r="H81" s="1">
        <f>I81</f>
        <v>3.7</v>
      </c>
      <c r="I81" s="1">
        <v>3.7</v>
      </c>
      <c r="J81" s="1">
        <f t="shared" si="6"/>
        <v>0.00042478027055075143</v>
      </c>
    </row>
    <row r="82" spans="8:10" ht="12.75">
      <c r="H82" s="1">
        <f>I82</f>
        <v>3.8</v>
      </c>
      <c r="I82" s="1">
        <v>3.8</v>
      </c>
      <c r="J82" s="1">
        <f t="shared" si="6"/>
        <v>0.00029194692579146027</v>
      </c>
    </row>
    <row r="83" spans="8:10" ht="12.75">
      <c r="H83" s="1">
        <f>I83</f>
        <v>3.9</v>
      </c>
      <c r="I83" s="1">
        <v>3.9</v>
      </c>
      <c r="J83" s="1">
        <f t="shared" si="6"/>
        <v>0.00019865547139277272</v>
      </c>
    </row>
    <row r="84" spans="8:10" ht="12.75">
      <c r="H84" s="1">
        <f>I84</f>
        <v>4</v>
      </c>
      <c r="I84" s="1">
        <v>4</v>
      </c>
      <c r="J84" s="1">
        <f t="shared" si="6"/>
        <v>0.00013383022576488537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L8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22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MAX(0.02,VLOOKUP(I2,I4:J84,2))</f>
        <v>0.24841706052241175</v>
      </c>
    </row>
    <row r="3" spans="1:10" ht="12.75">
      <c r="A3" s="3" t="s">
        <v>6</v>
      </c>
      <c r="B3" s="4">
        <v>1</v>
      </c>
      <c r="D3" s="5" t="s">
        <v>13</v>
      </c>
      <c r="E3" s="6">
        <f>(B3-B4)/B5</f>
        <v>1</v>
      </c>
      <c r="I3" s="1" t="s">
        <v>2</v>
      </c>
      <c r="J3" s="1" t="s">
        <v>14</v>
      </c>
    </row>
    <row r="4" spans="1:12" ht="13.5" thickBot="1">
      <c r="A4" s="3" t="s">
        <v>7</v>
      </c>
      <c r="B4" s="4">
        <v>0</v>
      </c>
      <c r="D4" s="7" t="s">
        <v>0</v>
      </c>
      <c r="E4" s="21">
        <f>IF(TDIST(ABS(E3),B7,B6)&lt;0.0001,"&lt; 0.01%",TDIST(ABS(E3),B7,B6))</f>
        <v>0.1640916309403353</v>
      </c>
      <c r="I4" s="1">
        <v>-4</v>
      </c>
      <c r="J4" s="1">
        <f>ABS((TDIST(ABS(I4),$B$7,1))-(TDIST(ABS(4.1),$B$7,1)))/0.1</f>
        <v>0.0006527569365189905</v>
      </c>
      <c r="K4" s="16"/>
      <c r="L4" s="16"/>
    </row>
    <row r="5" spans="1:10" ht="12.75">
      <c r="A5" s="3" t="s">
        <v>4</v>
      </c>
      <c r="B5" s="4">
        <v>1</v>
      </c>
      <c r="D5" s="1">
        <f>IF(ABS(E3)&gt;4.03,"Observed value off the scale","")</f>
      </c>
      <c r="I5" s="1">
        <v>-3.9</v>
      </c>
      <c r="J5" s="1">
        <f>ABS((TDIST(ABS(I5),$B$7,1))-(TDIST(ABS(I4),$B$7,1)))/0.1</f>
        <v>0.0008315378679311404</v>
      </c>
    </row>
    <row r="6" spans="1:10" ht="12.75">
      <c r="A6" s="3" t="s">
        <v>9</v>
      </c>
      <c r="B6" s="4">
        <v>1</v>
      </c>
      <c r="C6" s="1" t="s">
        <v>46</v>
      </c>
      <c r="I6" s="1">
        <v>-3.8</v>
      </c>
      <c r="J6" s="1">
        <f aca="true" t="shared" si="0" ref="J6:J69">ABS((TDIST(ABS(I6),$B$7,1))-(TDIST(ABS(I5),$B$7,1)))/0.1</f>
        <v>0.0010581778210368906</v>
      </c>
    </row>
    <row r="7" spans="1:10" ht="13.5" thickBot="1">
      <c r="A7" s="9" t="s">
        <v>12</v>
      </c>
      <c r="B7" s="10">
        <v>22</v>
      </c>
      <c r="I7" s="1">
        <v>-3.7</v>
      </c>
      <c r="J7" s="1">
        <f t="shared" si="0"/>
        <v>0.0013449448685771026</v>
      </c>
    </row>
    <row r="8" spans="9:10" ht="12.75">
      <c r="I8" s="1">
        <v>-3.6</v>
      </c>
      <c r="J8" s="1">
        <f t="shared" si="0"/>
        <v>0.0017070197825404265</v>
      </c>
    </row>
    <row r="9" spans="9:10" ht="12.75">
      <c r="I9" s="1">
        <v>-3.5</v>
      </c>
      <c r="J9" s="1">
        <f t="shared" si="0"/>
        <v>0.002163095808922419</v>
      </c>
    </row>
    <row r="10" spans="9:10" ht="12.75">
      <c r="I10" s="1">
        <v>-3.4</v>
      </c>
      <c r="J10" s="1">
        <f t="shared" si="0"/>
        <v>0.002736067192798963</v>
      </c>
    </row>
    <row r="11" spans="9:10" ht="12.75">
      <c r="I11" s="1">
        <v>-3.3</v>
      </c>
      <c r="J11" s="1">
        <f t="shared" si="0"/>
        <v>0.003453806304159193</v>
      </c>
    </row>
    <row r="12" spans="9:10" ht="12.75">
      <c r="I12" s="1">
        <v>-3.2</v>
      </c>
      <c r="J12" s="1">
        <f t="shared" si="0"/>
        <v>0.004350022993860451</v>
      </c>
    </row>
    <row r="13" spans="9:10" ht="12.75">
      <c r="I13" s="1">
        <v>-3.1</v>
      </c>
      <c r="J13" s="1">
        <f t="shared" si="0"/>
        <v>0.005465191066742988</v>
      </c>
    </row>
    <row r="14" spans="9:10" ht="12.75">
      <c r="I14" s="1">
        <v>-3</v>
      </c>
      <c r="J14" s="1">
        <f t="shared" si="0"/>
        <v>0.006847515053796664</v>
      </c>
    </row>
    <row r="15" spans="9:10" ht="12.75">
      <c r="I15" s="1">
        <v>-2.9</v>
      </c>
      <c r="J15" s="1">
        <f t="shared" si="0"/>
        <v>0.008553895457351643</v>
      </c>
    </row>
    <row r="16" spans="9:10" ht="12.75">
      <c r="I16" s="1">
        <v>-2.8</v>
      </c>
      <c r="J16" s="1">
        <f t="shared" si="0"/>
        <v>0.010650832197908388</v>
      </c>
    </row>
    <row r="17" spans="8:10" ht="12.75">
      <c r="H17" s="1">
        <f aca="true" t="shared" si="1" ref="H17:H48">I17</f>
        <v>-2.7</v>
      </c>
      <c r="I17" s="1">
        <v>-2.7</v>
      </c>
      <c r="J17" s="1">
        <f t="shared" si="0"/>
        <v>0.013215184313795352</v>
      </c>
    </row>
    <row r="18" spans="8:12" ht="12.75">
      <c r="H18" s="1">
        <f t="shared" si="1"/>
        <v>-2.6</v>
      </c>
      <c r="I18" s="1">
        <v>-2.6</v>
      </c>
      <c r="J18" s="1">
        <f t="shared" si="0"/>
        <v>0.016334679762578432</v>
      </c>
      <c r="K18" s="1">
        <v>0</v>
      </c>
      <c r="L18" s="1">
        <f aca="true" t="shared" si="2" ref="L18:L49">IF(I18&gt;$I$2,J18,0)</f>
        <v>0</v>
      </c>
    </row>
    <row r="19" spans="8:12" ht="12.75">
      <c r="H19" s="1">
        <f t="shared" si="1"/>
        <v>-2.5</v>
      </c>
      <c r="I19" s="1">
        <v>-2.5</v>
      </c>
      <c r="J19" s="1">
        <f t="shared" si="0"/>
        <v>0.02010804383226714</v>
      </c>
      <c r="K19" s="1">
        <v>0</v>
      </c>
      <c r="L19" s="1">
        <f t="shared" si="2"/>
        <v>0</v>
      </c>
    </row>
    <row r="20" spans="8:12" ht="12.75">
      <c r="H20" s="1">
        <f t="shared" si="1"/>
        <v>-2.4</v>
      </c>
      <c r="I20" s="1">
        <v>-2.4</v>
      </c>
      <c r="J20" s="1">
        <f t="shared" si="0"/>
        <v>0.024644590426506265</v>
      </c>
      <c r="K20" s="1">
        <v>0</v>
      </c>
      <c r="L20" s="1">
        <f t="shared" si="2"/>
        <v>0</v>
      </c>
    </row>
    <row r="21" spans="8:12" ht="12.75">
      <c r="H21" s="1">
        <f t="shared" si="1"/>
        <v>-2.3</v>
      </c>
      <c r="I21" s="1">
        <v>-2.3</v>
      </c>
      <c r="J21" s="1">
        <f t="shared" si="0"/>
        <v>0.030063100554225865</v>
      </c>
      <c r="K21" s="1">
        <v>0</v>
      </c>
      <c r="L21" s="1">
        <f t="shared" si="2"/>
        <v>0</v>
      </c>
    </row>
    <row r="22" spans="8:12" ht="12.75">
      <c r="H22" s="1">
        <f t="shared" si="1"/>
        <v>-2.2</v>
      </c>
      <c r="I22" s="1">
        <v>-2.2</v>
      </c>
      <c r="J22" s="1">
        <f t="shared" si="0"/>
        <v>0.03648980095923099</v>
      </c>
      <c r="K22" s="1">
        <v>0</v>
      </c>
      <c r="L22" s="1">
        <f t="shared" si="2"/>
        <v>0</v>
      </c>
    </row>
    <row r="23" spans="8:12" ht="12.75">
      <c r="H23" s="1">
        <f t="shared" si="1"/>
        <v>-2.1</v>
      </c>
      <c r="I23" s="1">
        <v>-2.1</v>
      </c>
      <c r="J23" s="1">
        <f t="shared" si="0"/>
        <v>0.044055258100873795</v>
      </c>
      <c r="K23" s="1">
        <v>0</v>
      </c>
      <c r="L23" s="1">
        <f t="shared" si="2"/>
        <v>0</v>
      </c>
    </row>
    <row r="24" spans="8:12" ht="12.75">
      <c r="H24" s="1">
        <f t="shared" si="1"/>
        <v>-2</v>
      </c>
      <c r="I24" s="1">
        <v>-2</v>
      </c>
      <c r="J24" s="1">
        <f t="shared" si="0"/>
        <v>0.05289002435374595</v>
      </c>
      <c r="K24" s="1">
        <v>0</v>
      </c>
      <c r="L24" s="1">
        <f t="shared" si="2"/>
        <v>0</v>
      </c>
    </row>
    <row r="25" spans="8:12" ht="12.75">
      <c r="H25" s="1">
        <f t="shared" si="1"/>
        <v>-1.9</v>
      </c>
      <c r="I25" s="1">
        <v>-1.9</v>
      </c>
      <c r="J25" s="1">
        <f t="shared" si="0"/>
        <v>0.063118920028116</v>
      </c>
      <c r="K25" s="1">
        <v>0</v>
      </c>
      <c r="L25" s="1">
        <f t="shared" si="2"/>
        <v>0</v>
      </c>
    </row>
    <row r="26" spans="8:12" ht="12.75">
      <c r="H26" s="1">
        <f t="shared" si="1"/>
        <v>-1.8</v>
      </c>
      <c r="I26" s="1">
        <v>-1.8</v>
      </c>
      <c r="J26" s="1">
        <f t="shared" si="0"/>
        <v>0.07485391141532925</v>
      </c>
      <c r="K26" s="1">
        <v>0</v>
      </c>
      <c r="L26" s="1">
        <f t="shared" si="2"/>
        <v>0</v>
      </c>
    </row>
    <row r="27" spans="8:12" ht="12.75">
      <c r="H27" s="1">
        <f t="shared" si="1"/>
        <v>-1.7</v>
      </c>
      <c r="I27" s="1">
        <v>-1.7</v>
      </c>
      <c r="J27" s="1">
        <f t="shared" si="0"/>
        <v>0.08818565425498304</v>
      </c>
      <c r="K27" s="1">
        <v>0</v>
      </c>
      <c r="L27" s="1">
        <f t="shared" si="2"/>
        <v>0</v>
      </c>
    </row>
    <row r="28" spans="8:12" ht="12.75">
      <c r="H28" s="1">
        <f t="shared" si="1"/>
        <v>-1.6</v>
      </c>
      <c r="I28" s="1">
        <v>-1.6</v>
      </c>
      <c r="J28" s="1">
        <f t="shared" si="0"/>
        <v>0.1031739131035405</v>
      </c>
      <c r="K28" s="1">
        <v>0</v>
      </c>
      <c r="L28" s="1">
        <f t="shared" si="2"/>
        <v>0</v>
      </c>
    </row>
    <row r="29" spans="8:12" ht="12.75">
      <c r="H29" s="1">
        <f t="shared" si="1"/>
        <v>-1.5</v>
      </c>
      <c r="I29" s="1">
        <v>-1.5</v>
      </c>
      <c r="J29" s="1">
        <f t="shared" si="0"/>
        <v>0.11983723458174028</v>
      </c>
      <c r="K29" s="1">
        <v>0</v>
      </c>
      <c r="L29" s="1">
        <f t="shared" si="2"/>
        <v>0</v>
      </c>
    </row>
    <row r="30" spans="8:12" ht="12.75">
      <c r="H30" s="1">
        <f t="shared" si="1"/>
        <v>-1.4</v>
      </c>
      <c r="I30" s="1">
        <v>-1.4</v>
      </c>
      <c r="J30" s="1">
        <f t="shared" si="0"/>
        <v>0.13814243505337123</v>
      </c>
      <c r="K30" s="1">
        <v>0</v>
      </c>
      <c r="L30" s="1">
        <f t="shared" si="2"/>
        <v>0</v>
      </c>
    </row>
    <row r="31" spans="8:12" ht="12.75">
      <c r="H31" s="1">
        <f t="shared" si="1"/>
        <v>-1.3</v>
      </c>
      <c r="I31" s="1">
        <v>-1.3</v>
      </c>
      <c r="J31" s="1">
        <f t="shared" si="0"/>
        <v>0.15799464326808677</v>
      </c>
      <c r="K31" s="1">
        <v>0</v>
      </c>
      <c r="L31" s="1">
        <f t="shared" si="2"/>
        <v>0</v>
      </c>
    </row>
    <row r="32" spans="8:12" ht="12.75">
      <c r="H32" s="1">
        <f t="shared" si="1"/>
        <v>-1.2</v>
      </c>
      <c r="I32" s="1">
        <v>-1.2</v>
      </c>
      <c r="J32" s="1">
        <f t="shared" si="0"/>
        <v>0.17922879237982525</v>
      </c>
      <c r="K32" s="1">
        <v>0</v>
      </c>
      <c r="L32" s="1">
        <f t="shared" si="2"/>
        <v>0</v>
      </c>
    </row>
    <row r="33" spans="8:12" ht="12.75">
      <c r="H33" s="1">
        <f t="shared" si="1"/>
        <v>-1.1</v>
      </c>
      <c r="I33" s="1">
        <v>-1.1</v>
      </c>
      <c r="J33" s="1">
        <f t="shared" si="0"/>
        <v>0.20160355596999274</v>
      </c>
      <c r="K33" s="1">
        <v>0</v>
      </c>
      <c r="L33" s="1">
        <f t="shared" si="2"/>
        <v>0</v>
      </c>
    </row>
    <row r="34" spans="8:12" ht="12.75">
      <c r="H34" s="1">
        <f t="shared" si="1"/>
        <v>-1</v>
      </c>
      <c r="I34" s="1">
        <v>-1</v>
      </c>
      <c r="J34" s="1">
        <f t="shared" si="0"/>
        <v>0.22479874083588758</v>
      </c>
      <c r="K34" s="1">
        <v>0</v>
      </c>
      <c r="L34" s="1">
        <f t="shared" si="2"/>
        <v>0</v>
      </c>
    </row>
    <row r="35" spans="8:12" ht="12.75">
      <c r="H35" s="1">
        <f t="shared" si="1"/>
        <v>-0.9</v>
      </c>
      <c r="I35" s="1">
        <v>-0.9</v>
      </c>
      <c r="J35" s="1">
        <f t="shared" si="0"/>
        <v>0.24841706052241175</v>
      </c>
      <c r="K35" s="1">
        <v>0</v>
      </c>
      <c r="L35" s="1">
        <f t="shared" si="2"/>
        <v>0</v>
      </c>
    </row>
    <row r="36" spans="8:12" ht="12.75">
      <c r="H36" s="1">
        <f t="shared" si="1"/>
        <v>-0.8</v>
      </c>
      <c r="I36" s="1">
        <v>-0.8</v>
      </c>
      <c r="J36" s="1">
        <f t="shared" si="0"/>
        <v>0.27199100189125025</v>
      </c>
      <c r="K36" s="1">
        <v>0</v>
      </c>
      <c r="L36" s="1">
        <f t="shared" si="2"/>
        <v>0</v>
      </c>
    </row>
    <row r="37" spans="1:12" ht="12.75">
      <c r="A37" s="11"/>
      <c r="B37" s="12"/>
      <c r="F37" s="11"/>
      <c r="G37" s="11"/>
      <c r="H37" s="1">
        <f t="shared" si="1"/>
        <v>-0.7</v>
      </c>
      <c r="I37" s="1">
        <v>-0.7</v>
      </c>
      <c r="J37" s="1">
        <f t="shared" si="0"/>
        <v>0.29499516047295504</v>
      </c>
      <c r="K37" s="1">
        <v>0</v>
      </c>
      <c r="L37" s="1">
        <f t="shared" si="2"/>
        <v>0</v>
      </c>
    </row>
    <row r="38" spans="8:12" ht="12.75">
      <c r="H38" s="1">
        <f t="shared" si="1"/>
        <v>-0.6</v>
      </c>
      <c r="I38" s="1">
        <v>-0.6</v>
      </c>
      <c r="J38" s="1">
        <f t="shared" si="0"/>
        <v>0.3168639749973423</v>
      </c>
      <c r="K38" s="1">
        <v>0</v>
      </c>
      <c r="L38" s="1">
        <f t="shared" si="2"/>
        <v>0</v>
      </c>
    </row>
    <row r="39" spans="8:12" ht="12.75">
      <c r="H39" s="1">
        <f t="shared" si="1"/>
        <v>-0.5</v>
      </c>
      <c r="I39" s="1">
        <v>-0.5</v>
      </c>
      <c r="J39" s="1">
        <f t="shared" si="0"/>
        <v>0.3370142730900988</v>
      </c>
      <c r="K39" s="1">
        <v>0</v>
      </c>
      <c r="L39" s="1">
        <f t="shared" si="2"/>
        <v>0</v>
      </c>
    </row>
    <row r="40" spans="2:12" ht="12.75">
      <c r="B40" s="12"/>
      <c r="H40" s="1">
        <f t="shared" si="1"/>
        <v>-0.4</v>
      </c>
      <c r="I40" s="1">
        <v>-0.4</v>
      </c>
      <c r="J40" s="1">
        <f t="shared" si="0"/>
        <v>0.3548715023991317</v>
      </c>
      <c r="K40" s="1">
        <v>0</v>
      </c>
      <c r="L40" s="1">
        <f t="shared" si="2"/>
        <v>0</v>
      </c>
    </row>
    <row r="41" spans="8:12" ht="12.75">
      <c r="H41" s="1">
        <f t="shared" si="1"/>
        <v>-0.3</v>
      </c>
      <c r="I41" s="1">
        <v>-0.3</v>
      </c>
      <c r="J41" s="1">
        <f t="shared" si="0"/>
        <v>0.3698980306626154</v>
      </c>
      <c r="K41" s="1">
        <v>0</v>
      </c>
      <c r="L41" s="1">
        <f t="shared" si="2"/>
        <v>0</v>
      </c>
    </row>
    <row r="42" spans="8:12" ht="12.75">
      <c r="H42" s="1">
        <f t="shared" si="1"/>
        <v>-0.2</v>
      </c>
      <c r="I42" s="1">
        <v>-0.2</v>
      </c>
      <c r="J42" s="1">
        <f t="shared" si="0"/>
        <v>0.38162152439377595</v>
      </c>
      <c r="K42" s="1">
        <v>0</v>
      </c>
      <c r="L42" s="1">
        <f t="shared" si="2"/>
        <v>0</v>
      </c>
    </row>
    <row r="43" spans="8:12" ht="12.75">
      <c r="H43" s="1">
        <f t="shared" si="1"/>
        <v>-0.1</v>
      </c>
      <c r="I43" s="1">
        <v>-0.1</v>
      </c>
      <c r="J43" s="1">
        <f t="shared" si="0"/>
        <v>0.38966122139469594</v>
      </c>
      <c r="K43" s="1">
        <v>0</v>
      </c>
      <c r="L43" s="1">
        <f t="shared" si="2"/>
        <v>0</v>
      </c>
    </row>
    <row r="44" spans="8:12" ht="12.75">
      <c r="H44" s="1">
        <f t="shared" si="1"/>
        <v>0</v>
      </c>
      <c r="I44" s="1">
        <v>0</v>
      </c>
      <c r="J44" s="1">
        <f t="shared" si="0"/>
        <v>0.3937499407723699</v>
      </c>
      <c r="K44" s="1">
        <v>0</v>
      </c>
      <c r="L44" s="1">
        <f t="shared" si="2"/>
        <v>0</v>
      </c>
    </row>
    <row r="45" spans="8:12" ht="12.75">
      <c r="H45" s="1">
        <f t="shared" si="1"/>
        <v>0.1</v>
      </c>
      <c r="I45" s="1">
        <v>0.1</v>
      </c>
      <c r="J45" s="1">
        <f t="shared" si="0"/>
        <v>0.3937499407723699</v>
      </c>
      <c r="K45" s="1">
        <v>0</v>
      </c>
      <c r="L45" s="1">
        <f t="shared" si="2"/>
        <v>0</v>
      </c>
    </row>
    <row r="46" spans="8:12" ht="12.75">
      <c r="H46" s="1">
        <f t="shared" si="1"/>
        <v>0.2</v>
      </c>
      <c r="I46" s="1">
        <v>0.2</v>
      </c>
      <c r="J46" s="1">
        <f t="shared" si="0"/>
        <v>0.38966122139469594</v>
      </c>
      <c r="K46" s="1">
        <v>0</v>
      </c>
      <c r="L46" s="1">
        <f t="shared" si="2"/>
        <v>0</v>
      </c>
    </row>
    <row r="47" spans="8:12" ht="12.75">
      <c r="H47" s="1">
        <f t="shared" si="1"/>
        <v>0.3</v>
      </c>
      <c r="I47" s="1">
        <v>0.3</v>
      </c>
      <c r="J47" s="1">
        <f t="shared" si="0"/>
        <v>0.38162152439377595</v>
      </c>
      <c r="K47" s="1">
        <v>0</v>
      </c>
      <c r="L47" s="1">
        <f t="shared" si="2"/>
        <v>0</v>
      </c>
    </row>
    <row r="48" spans="8:12" ht="12.75">
      <c r="H48" s="1">
        <f t="shared" si="1"/>
        <v>0.4</v>
      </c>
      <c r="I48" s="1">
        <v>0.4</v>
      </c>
      <c r="J48" s="1">
        <f t="shared" si="0"/>
        <v>0.3698980306626154</v>
      </c>
      <c r="K48" s="1">
        <v>0</v>
      </c>
      <c r="L48" s="1">
        <f t="shared" si="2"/>
        <v>0</v>
      </c>
    </row>
    <row r="49" spans="8:12" ht="12.75">
      <c r="H49" s="1">
        <f aca="true" t="shared" si="3" ref="H49:H80">I49</f>
        <v>0.5</v>
      </c>
      <c r="I49" s="1">
        <v>0.5</v>
      </c>
      <c r="J49" s="1">
        <f t="shared" si="0"/>
        <v>0.3548715023991317</v>
      </c>
      <c r="K49" s="1">
        <v>0</v>
      </c>
      <c r="L49" s="1">
        <f t="shared" si="2"/>
        <v>0</v>
      </c>
    </row>
    <row r="50" spans="8:12" ht="12.75">
      <c r="H50" s="1">
        <f t="shared" si="3"/>
        <v>0.6</v>
      </c>
      <c r="I50" s="1">
        <v>0.6</v>
      </c>
      <c r="J50" s="1">
        <f t="shared" si="0"/>
        <v>0.3370142730900988</v>
      </c>
      <c r="K50" s="1">
        <v>0</v>
      </c>
      <c r="L50" s="1">
        <f aca="true" t="shared" si="4" ref="L50:L71">IF(I50&gt;$I$2,J50,0)</f>
        <v>0</v>
      </c>
    </row>
    <row r="51" spans="8:12" ht="12.75">
      <c r="H51" s="1">
        <f t="shared" si="3"/>
        <v>0.7</v>
      </c>
      <c r="I51" s="1">
        <v>0.7</v>
      </c>
      <c r="J51" s="1">
        <f t="shared" si="0"/>
        <v>0.3168639749973423</v>
      </c>
      <c r="K51" s="1">
        <v>0</v>
      </c>
      <c r="L51" s="1">
        <f t="shared" si="4"/>
        <v>0</v>
      </c>
    </row>
    <row r="52" spans="8:12" ht="12.75">
      <c r="H52" s="1">
        <f t="shared" si="3"/>
        <v>0.8</v>
      </c>
      <c r="I52" s="1">
        <v>0.8</v>
      </c>
      <c r="J52" s="1">
        <f t="shared" si="0"/>
        <v>0.29499516047295504</v>
      </c>
      <c r="K52" s="1">
        <v>0</v>
      </c>
      <c r="L52" s="1">
        <f t="shared" si="4"/>
        <v>0</v>
      </c>
    </row>
    <row r="53" spans="8:12" ht="12.75">
      <c r="H53" s="1">
        <f t="shared" si="3"/>
        <v>0.9</v>
      </c>
      <c r="I53" s="1">
        <v>0.9</v>
      </c>
      <c r="J53" s="1">
        <f t="shared" si="0"/>
        <v>0.27199100189125025</v>
      </c>
      <c r="K53" s="1">
        <v>0</v>
      </c>
      <c r="L53" s="1">
        <f t="shared" si="4"/>
        <v>0</v>
      </c>
    </row>
    <row r="54" spans="8:12" ht="12.75">
      <c r="H54" s="1">
        <f t="shared" si="3"/>
        <v>1</v>
      </c>
      <c r="I54" s="1">
        <v>1</v>
      </c>
      <c r="J54" s="1">
        <f t="shared" si="0"/>
        <v>0.24841706052241175</v>
      </c>
      <c r="K54" s="1">
        <v>0</v>
      </c>
      <c r="L54" s="1">
        <f t="shared" si="4"/>
        <v>0</v>
      </c>
    </row>
    <row r="55" spans="8:12" ht="12.75">
      <c r="H55" s="1">
        <f t="shared" si="3"/>
        <v>1.1</v>
      </c>
      <c r="I55" s="1">
        <v>1.1</v>
      </c>
      <c r="J55" s="1">
        <f t="shared" si="0"/>
        <v>0.22479874083588758</v>
      </c>
      <c r="K55" s="1">
        <v>0</v>
      </c>
      <c r="L55" s="1">
        <f t="shared" si="4"/>
        <v>0.22479874083588758</v>
      </c>
    </row>
    <row r="56" spans="8:12" ht="12.75">
      <c r="H56" s="1">
        <f t="shared" si="3"/>
        <v>1.2</v>
      </c>
      <c r="I56" s="1">
        <v>1.2</v>
      </c>
      <c r="J56" s="1">
        <f t="shared" si="0"/>
        <v>0.20160355596999274</v>
      </c>
      <c r="K56" s="1">
        <v>0</v>
      </c>
      <c r="L56" s="1">
        <f t="shared" si="4"/>
        <v>0.20160355596999274</v>
      </c>
    </row>
    <row r="57" spans="8:12" ht="12.75">
      <c r="H57" s="1">
        <f t="shared" si="3"/>
        <v>1.3</v>
      </c>
      <c r="I57" s="1">
        <v>1.3</v>
      </c>
      <c r="J57" s="1">
        <f t="shared" si="0"/>
        <v>0.17922879237982525</v>
      </c>
      <c r="K57" s="1">
        <v>0</v>
      </c>
      <c r="L57" s="1">
        <f t="shared" si="4"/>
        <v>0.17922879237982525</v>
      </c>
    </row>
    <row r="58" spans="8:12" ht="12.75">
      <c r="H58" s="1">
        <f t="shared" si="3"/>
        <v>1.4</v>
      </c>
      <c r="I58" s="1">
        <v>1.4</v>
      </c>
      <c r="J58" s="1">
        <f t="shared" si="0"/>
        <v>0.15799464326808677</v>
      </c>
      <c r="K58" s="1">
        <v>0</v>
      </c>
      <c r="L58" s="1">
        <f t="shared" si="4"/>
        <v>0.15799464326808677</v>
      </c>
    </row>
    <row r="59" spans="8:12" ht="12.75">
      <c r="H59" s="1">
        <f t="shared" si="3"/>
        <v>1.5</v>
      </c>
      <c r="I59" s="1">
        <v>1.5</v>
      </c>
      <c r="J59" s="1">
        <f t="shared" si="0"/>
        <v>0.13814243505337123</v>
      </c>
      <c r="K59" s="1">
        <v>0</v>
      </c>
      <c r="L59" s="1">
        <f t="shared" si="4"/>
        <v>0.13814243505337123</v>
      </c>
    </row>
    <row r="60" spans="8:12" ht="12.75">
      <c r="H60" s="1">
        <f t="shared" si="3"/>
        <v>1.6</v>
      </c>
      <c r="I60" s="1">
        <v>1.6</v>
      </c>
      <c r="J60" s="1">
        <f t="shared" si="0"/>
        <v>0.11983723458174028</v>
      </c>
      <c r="K60" s="1">
        <v>0</v>
      </c>
      <c r="L60" s="1">
        <f t="shared" si="4"/>
        <v>0.11983723458174028</v>
      </c>
    </row>
    <row r="61" spans="8:12" ht="12.75">
      <c r="H61" s="1">
        <f t="shared" si="3"/>
        <v>1.7</v>
      </c>
      <c r="I61" s="1">
        <v>1.7</v>
      </c>
      <c r="J61" s="1">
        <f t="shared" si="0"/>
        <v>0.1031739131035405</v>
      </c>
      <c r="K61" s="1">
        <v>0</v>
      </c>
      <c r="L61" s="1">
        <f t="shared" si="4"/>
        <v>0.1031739131035405</v>
      </c>
    </row>
    <row r="62" spans="6:12" ht="12.75">
      <c r="F62" s="11"/>
      <c r="G62" s="11"/>
      <c r="H62" s="1">
        <f t="shared" si="3"/>
        <v>1.8</v>
      </c>
      <c r="I62" s="1">
        <v>1.8</v>
      </c>
      <c r="J62" s="1">
        <f t="shared" si="0"/>
        <v>0.08818565425498304</v>
      </c>
      <c r="K62" s="1">
        <v>0</v>
      </c>
      <c r="L62" s="1">
        <f t="shared" si="4"/>
        <v>0.08818565425498304</v>
      </c>
    </row>
    <row r="63" spans="8:12" ht="12.75">
      <c r="H63" s="1">
        <f t="shared" si="3"/>
        <v>1.9</v>
      </c>
      <c r="I63" s="1">
        <v>1.9</v>
      </c>
      <c r="J63" s="1">
        <f t="shared" si="0"/>
        <v>0.07485391141532925</v>
      </c>
      <c r="K63" s="1">
        <v>0</v>
      </c>
      <c r="L63" s="1">
        <f t="shared" si="4"/>
        <v>0.07485391141532925</v>
      </c>
    </row>
    <row r="64" spans="8:12" ht="12.75">
      <c r="H64" s="1">
        <f t="shared" si="3"/>
        <v>2</v>
      </c>
      <c r="I64" s="1">
        <v>2</v>
      </c>
      <c r="J64" s="1">
        <f t="shared" si="0"/>
        <v>0.063118920028116</v>
      </c>
      <c r="K64" s="1">
        <v>0</v>
      </c>
      <c r="L64" s="1">
        <f t="shared" si="4"/>
        <v>0.063118920028116</v>
      </c>
    </row>
    <row r="65" spans="8:12" ht="12.75">
      <c r="H65" s="1">
        <f t="shared" si="3"/>
        <v>2.1</v>
      </c>
      <c r="I65" s="1">
        <v>2.1</v>
      </c>
      <c r="J65" s="1">
        <f t="shared" si="0"/>
        <v>0.05289002435374595</v>
      </c>
      <c r="K65" s="1">
        <v>0</v>
      </c>
      <c r="L65" s="1">
        <f t="shared" si="4"/>
        <v>0.05289002435374595</v>
      </c>
    </row>
    <row r="66" spans="8:12" ht="12.75">
      <c r="H66" s="1">
        <f t="shared" si="3"/>
        <v>2.2</v>
      </c>
      <c r="I66" s="1">
        <v>2.2</v>
      </c>
      <c r="J66" s="1">
        <f t="shared" si="0"/>
        <v>0.044055258100873795</v>
      </c>
      <c r="K66" s="1">
        <v>0</v>
      </c>
      <c r="L66" s="1">
        <f t="shared" si="4"/>
        <v>0.044055258100873795</v>
      </c>
    </row>
    <row r="67" spans="8:12" ht="12.75">
      <c r="H67" s="1">
        <f t="shared" si="3"/>
        <v>2.3</v>
      </c>
      <c r="I67" s="1">
        <v>2.3</v>
      </c>
      <c r="J67" s="1">
        <f t="shared" si="0"/>
        <v>0.03648980095923099</v>
      </c>
      <c r="K67" s="1">
        <v>0</v>
      </c>
      <c r="L67" s="1">
        <f t="shared" si="4"/>
        <v>0.03648980095923099</v>
      </c>
    </row>
    <row r="68" spans="8:12" ht="12.75">
      <c r="H68" s="1">
        <f t="shared" si="3"/>
        <v>2.4</v>
      </c>
      <c r="I68" s="1">
        <v>2.4</v>
      </c>
      <c r="J68" s="1">
        <f t="shared" si="0"/>
        <v>0.030063100554225865</v>
      </c>
      <c r="K68" s="1">
        <v>0</v>
      </c>
      <c r="L68" s="1">
        <f t="shared" si="4"/>
        <v>0.030063100554225865</v>
      </c>
    </row>
    <row r="69" spans="8:12" ht="12.75">
      <c r="H69" s="1">
        <f t="shared" si="3"/>
        <v>2.5</v>
      </c>
      <c r="I69" s="1">
        <v>2.5</v>
      </c>
      <c r="J69" s="1">
        <f t="shared" si="0"/>
        <v>0.024644590426506265</v>
      </c>
      <c r="K69" s="1">
        <v>0</v>
      </c>
      <c r="L69" s="1">
        <f t="shared" si="4"/>
        <v>0.024644590426506265</v>
      </c>
    </row>
    <row r="70" spans="8:12" ht="12.75">
      <c r="H70" s="1">
        <f t="shared" si="3"/>
        <v>2.6</v>
      </c>
      <c r="I70" s="1">
        <v>2.6</v>
      </c>
      <c r="J70" s="1">
        <f aca="true" t="shared" si="5" ref="J70:J84">ABS((TDIST(ABS(I70),$B$7,1))-(TDIST(ABS(I69),$B$7,1)))/0.1</f>
        <v>0.02010804383226714</v>
      </c>
      <c r="K70" s="1">
        <v>0</v>
      </c>
      <c r="L70" s="1">
        <f t="shared" si="4"/>
        <v>0.02010804383226714</v>
      </c>
    </row>
    <row r="71" spans="8:12" ht="12.75">
      <c r="H71" s="1">
        <f t="shared" si="3"/>
        <v>2.7</v>
      </c>
      <c r="I71" s="1">
        <v>2.7</v>
      </c>
      <c r="J71" s="1">
        <f t="shared" si="5"/>
        <v>0.016334679762578432</v>
      </c>
      <c r="K71" s="1">
        <v>0</v>
      </c>
      <c r="L71" s="1">
        <f t="shared" si="4"/>
        <v>0.016334679762578432</v>
      </c>
    </row>
    <row r="72" spans="8:12" ht="12.75">
      <c r="H72" s="1">
        <f t="shared" si="3"/>
        <v>2.8</v>
      </c>
      <c r="I72" s="1">
        <v>2.8</v>
      </c>
      <c r="J72" s="1">
        <f t="shared" si="5"/>
        <v>0.013215184313795352</v>
      </c>
      <c r="K72" s="13"/>
      <c r="L72" s="13"/>
    </row>
    <row r="73" spans="8:12" ht="12.75">
      <c r="H73" s="1">
        <f t="shared" si="3"/>
        <v>2.9</v>
      </c>
      <c r="I73" s="1">
        <v>2.9</v>
      </c>
      <c r="J73" s="1">
        <f t="shared" si="5"/>
        <v>0.010650832197908388</v>
      </c>
      <c r="K73" s="13"/>
      <c r="L73" s="13"/>
    </row>
    <row r="74" spans="8:12" ht="12.75">
      <c r="H74" s="1">
        <f t="shared" si="3"/>
        <v>3</v>
      </c>
      <c r="I74" s="1">
        <v>3</v>
      </c>
      <c r="J74" s="1">
        <f t="shared" si="5"/>
        <v>0.008553895457351643</v>
      </c>
      <c r="K74" s="13"/>
      <c r="L74" s="13"/>
    </row>
    <row r="75" spans="8:12" ht="12.75">
      <c r="H75" s="1">
        <f t="shared" si="3"/>
        <v>3.1</v>
      </c>
      <c r="I75" s="1">
        <v>3.1</v>
      </c>
      <c r="J75" s="1">
        <f t="shared" si="5"/>
        <v>0.006847515053796664</v>
      </c>
      <c r="K75" s="13"/>
      <c r="L75" s="13"/>
    </row>
    <row r="76" spans="8:12" ht="12.75">
      <c r="H76" s="1">
        <f t="shared" si="3"/>
        <v>3.2</v>
      </c>
      <c r="I76" s="1">
        <v>3.2</v>
      </c>
      <c r="J76" s="1">
        <f t="shared" si="5"/>
        <v>0.005465191066742988</v>
      </c>
      <c r="K76" s="13"/>
      <c r="L76" s="13"/>
    </row>
    <row r="77" spans="8:12" ht="12.75">
      <c r="H77" s="1">
        <f t="shared" si="3"/>
        <v>3.3</v>
      </c>
      <c r="I77" s="1">
        <v>3.3</v>
      </c>
      <c r="J77" s="1">
        <f t="shared" si="5"/>
        <v>0.004350022993860451</v>
      </c>
      <c r="K77" s="13"/>
      <c r="L77" s="13"/>
    </row>
    <row r="78" spans="8:10" ht="12.75">
      <c r="H78" s="1">
        <f t="shared" si="3"/>
        <v>3.4</v>
      </c>
      <c r="I78" s="1">
        <v>3.4</v>
      </c>
      <c r="J78" s="1">
        <f t="shared" si="5"/>
        <v>0.003453806304159193</v>
      </c>
    </row>
    <row r="79" spans="8:10" ht="12.75">
      <c r="H79" s="1">
        <f t="shared" si="3"/>
        <v>3.5</v>
      </c>
      <c r="I79" s="1">
        <v>3.5</v>
      </c>
      <c r="J79" s="1">
        <f t="shared" si="5"/>
        <v>0.002736067192798963</v>
      </c>
    </row>
    <row r="80" spans="8:10" ht="12.75">
      <c r="H80" s="1">
        <f t="shared" si="3"/>
        <v>3.6</v>
      </c>
      <c r="I80" s="1">
        <v>3.6</v>
      </c>
      <c r="J80" s="1">
        <f t="shared" si="5"/>
        <v>0.002163095808922419</v>
      </c>
    </row>
    <row r="81" spans="8:10" ht="12.75">
      <c r="H81" s="1">
        <f>I81</f>
        <v>3.7</v>
      </c>
      <c r="I81" s="1">
        <v>3.7</v>
      </c>
      <c r="J81" s="1">
        <f t="shared" si="5"/>
        <v>0.0017070197825404265</v>
      </c>
    </row>
    <row r="82" spans="8:10" ht="12.75">
      <c r="H82" s="1">
        <f>I82</f>
        <v>3.8</v>
      </c>
      <c r="I82" s="1">
        <v>3.8</v>
      </c>
      <c r="J82" s="1">
        <f t="shared" si="5"/>
        <v>0.0013449448685771026</v>
      </c>
    </row>
    <row r="83" spans="8:10" ht="12.75">
      <c r="H83" s="1">
        <f>I83</f>
        <v>3.9</v>
      </c>
      <c r="I83" s="1">
        <v>3.9</v>
      </c>
      <c r="J83" s="1">
        <f t="shared" si="5"/>
        <v>0.0010581778210368906</v>
      </c>
    </row>
    <row r="84" spans="8:10" ht="12.75">
      <c r="H84" s="1">
        <f>I84</f>
        <v>4</v>
      </c>
      <c r="I84" s="1">
        <v>4</v>
      </c>
      <c r="J84" s="1">
        <f t="shared" si="5"/>
        <v>0.0008315378679311404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L70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19.5" thickBot="1">
      <c r="C1" s="2" t="s">
        <v>23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MAX(0.05,VLOOKUP(I2,I4:J70,2))</f>
        <v>0.2490299920797001</v>
      </c>
    </row>
    <row r="3" spans="1:10" ht="12.75">
      <c r="A3" s="3" t="s">
        <v>6</v>
      </c>
      <c r="B3" s="4">
        <v>1</v>
      </c>
      <c r="D3" s="5" t="s">
        <v>24</v>
      </c>
      <c r="E3" s="6">
        <f>B3</f>
        <v>1</v>
      </c>
      <c r="I3" s="1" t="s">
        <v>2</v>
      </c>
      <c r="J3" s="1" t="s">
        <v>27</v>
      </c>
    </row>
    <row r="4" spans="1:12" ht="13.5" thickBot="1">
      <c r="A4" s="3" t="s">
        <v>25</v>
      </c>
      <c r="B4" s="4">
        <v>22</v>
      </c>
      <c r="D4" s="7" t="s">
        <v>0</v>
      </c>
      <c r="E4" s="21">
        <f>IF(FDIST(B3,B4,B5)&lt;0.0001,"&lt; 0.01%",FDIST(B3,B4,B5))</f>
        <v>0.6718167381193294</v>
      </c>
      <c r="H4" s="1">
        <f aca="true" t="shared" si="0" ref="H4:H34">I4</f>
        <v>0.1</v>
      </c>
      <c r="I4" s="1">
        <v>0.1</v>
      </c>
      <c r="J4" s="1">
        <f>(FDIST(0,$B$4,$B$5)-FDIST(I4,$B$4,$B$5))/0.1</f>
        <v>0.04515546789788383</v>
      </c>
      <c r="K4" s="1">
        <v>0</v>
      </c>
      <c r="L4" s="1">
        <f aca="true" t="shared" si="1" ref="L4:L35">IF(ABS(I4)&gt;ABS($I$2),J4,0)</f>
        <v>0</v>
      </c>
    </row>
    <row r="5" spans="1:12" ht="13.5" thickBot="1">
      <c r="A5" s="9" t="s">
        <v>26</v>
      </c>
      <c r="B5" s="10">
        <v>1</v>
      </c>
      <c r="H5" s="1">
        <f t="shared" si="0"/>
        <v>0.2</v>
      </c>
      <c r="I5" s="1">
        <v>0.2</v>
      </c>
      <c r="J5" s="1">
        <f>(FDIST(I4,$B$4,$B$5)-FDIST(I5,$B$4,$B$5))/0.1</f>
        <v>0.312968939395748</v>
      </c>
      <c r="K5" s="1">
        <v>0</v>
      </c>
      <c r="L5" s="1">
        <f t="shared" si="1"/>
        <v>0</v>
      </c>
    </row>
    <row r="6" spans="8:12" ht="12.75">
      <c r="H6" s="1">
        <f t="shared" si="0"/>
        <v>0.3</v>
      </c>
      <c r="I6" s="1">
        <v>0.3</v>
      </c>
      <c r="J6" s="1">
        <f aca="true" t="shared" si="2" ref="J6:J69">(FDIST(I5,$B$4,$B$5)-FDIST(I6,$B$4,$B$5))/0.1</f>
        <v>0.45682285520193044</v>
      </c>
      <c r="K6" s="1">
        <v>0</v>
      </c>
      <c r="L6" s="1">
        <f t="shared" si="1"/>
        <v>0</v>
      </c>
    </row>
    <row r="7" spans="8:12" ht="12.75">
      <c r="H7" s="1">
        <f t="shared" si="0"/>
        <v>0.4</v>
      </c>
      <c r="I7" s="1">
        <v>0.4</v>
      </c>
      <c r="J7" s="1">
        <f t="shared" si="2"/>
        <v>0.4662286981302044</v>
      </c>
      <c r="K7" s="1">
        <v>0</v>
      </c>
      <c r="L7" s="1">
        <f t="shared" si="1"/>
        <v>0</v>
      </c>
    </row>
    <row r="8" spans="8:12" ht="12.75">
      <c r="H8" s="1">
        <f t="shared" si="0"/>
        <v>0.5</v>
      </c>
      <c r="I8" s="1">
        <v>0.5</v>
      </c>
      <c r="J8" s="1">
        <f t="shared" si="2"/>
        <v>0.43178356598071455</v>
      </c>
      <c r="K8" s="1">
        <v>0</v>
      </c>
      <c r="L8" s="1">
        <f t="shared" si="1"/>
        <v>0</v>
      </c>
    </row>
    <row r="9" spans="8:12" ht="12.75">
      <c r="H9" s="1">
        <f t="shared" si="0"/>
        <v>0.6</v>
      </c>
      <c r="I9" s="1">
        <v>0.6</v>
      </c>
      <c r="J9" s="1">
        <f t="shared" si="2"/>
        <v>0.3881140929866955</v>
      </c>
      <c r="K9" s="1">
        <v>0</v>
      </c>
      <c r="L9" s="1">
        <f t="shared" si="1"/>
        <v>0</v>
      </c>
    </row>
    <row r="10" spans="8:12" ht="12.75">
      <c r="H10" s="1">
        <f t="shared" si="0"/>
        <v>0.7</v>
      </c>
      <c r="I10" s="1">
        <v>0.7</v>
      </c>
      <c r="J10" s="1">
        <f t="shared" si="2"/>
        <v>0.34616059425736645</v>
      </c>
      <c r="K10" s="1">
        <v>0</v>
      </c>
      <c r="L10" s="1">
        <f t="shared" si="1"/>
        <v>0</v>
      </c>
    </row>
    <row r="11" spans="8:12" ht="12.75">
      <c r="H11" s="1">
        <f t="shared" si="0"/>
        <v>0.8</v>
      </c>
      <c r="I11" s="1">
        <v>0.8</v>
      </c>
      <c r="J11" s="1">
        <f t="shared" si="2"/>
        <v>0.3088960145162889</v>
      </c>
      <c r="K11" s="1">
        <v>0</v>
      </c>
      <c r="L11" s="1">
        <f t="shared" si="1"/>
        <v>0</v>
      </c>
    </row>
    <row r="12" spans="8:12" ht="12.75">
      <c r="H12" s="1">
        <f t="shared" si="0"/>
        <v>0.9</v>
      </c>
      <c r="I12" s="1">
        <v>0.9</v>
      </c>
      <c r="J12" s="1">
        <f t="shared" si="2"/>
        <v>0.27667239836017377</v>
      </c>
      <c r="K12" s="1">
        <v>0</v>
      </c>
      <c r="L12" s="1">
        <f t="shared" si="1"/>
        <v>0</v>
      </c>
    </row>
    <row r="13" spans="8:12" ht="12.75">
      <c r="H13" s="1">
        <f t="shared" si="0"/>
        <v>1</v>
      </c>
      <c r="I13" s="1">
        <v>1</v>
      </c>
      <c r="J13" s="1">
        <f t="shared" si="2"/>
        <v>0.2490299920797001</v>
      </c>
      <c r="K13" s="1">
        <v>0</v>
      </c>
      <c r="L13" s="1">
        <f t="shared" si="1"/>
        <v>0</v>
      </c>
    </row>
    <row r="14" spans="8:12" ht="12.75">
      <c r="H14" s="1">
        <f t="shared" si="0"/>
        <v>1.1</v>
      </c>
      <c r="I14" s="1">
        <v>1.1</v>
      </c>
      <c r="J14" s="1">
        <f t="shared" si="2"/>
        <v>0.2253195909520478</v>
      </c>
      <c r="K14" s="1">
        <v>0</v>
      </c>
      <c r="L14" s="1">
        <f t="shared" si="1"/>
        <v>0.2253195909520478</v>
      </c>
    </row>
    <row r="15" spans="8:12" ht="12.75">
      <c r="H15" s="1">
        <f t="shared" si="0"/>
        <v>1.2</v>
      </c>
      <c r="I15" s="1">
        <v>1.2</v>
      </c>
      <c r="J15" s="1">
        <f t="shared" si="2"/>
        <v>0.20491188623422585</v>
      </c>
      <c r="K15" s="1">
        <v>0</v>
      </c>
      <c r="L15" s="1">
        <f t="shared" si="1"/>
        <v>0.20491188623422585</v>
      </c>
    </row>
    <row r="16" spans="8:12" ht="12.75">
      <c r="H16" s="1">
        <f t="shared" si="0"/>
        <v>1.3</v>
      </c>
      <c r="I16" s="1">
        <v>1.3</v>
      </c>
      <c r="J16" s="1">
        <f t="shared" si="2"/>
        <v>0.18725906234387746</v>
      </c>
      <c r="K16" s="1">
        <v>0</v>
      </c>
      <c r="L16" s="1">
        <f t="shared" si="1"/>
        <v>0.18725906234387746</v>
      </c>
    </row>
    <row r="17" spans="8:12" ht="12.75">
      <c r="H17" s="1">
        <f t="shared" si="0"/>
        <v>1.4</v>
      </c>
      <c r="I17" s="1">
        <v>1.4</v>
      </c>
      <c r="J17" s="1">
        <f t="shared" si="2"/>
        <v>0.17190375030576188</v>
      </c>
      <c r="K17" s="1">
        <v>0</v>
      </c>
      <c r="L17" s="1">
        <f t="shared" si="1"/>
        <v>0.17190375030576188</v>
      </c>
    </row>
    <row r="18" spans="8:12" ht="12.75">
      <c r="H18" s="1">
        <f t="shared" si="0"/>
        <v>1.5</v>
      </c>
      <c r="I18" s="1">
        <v>1.5</v>
      </c>
      <c r="J18" s="1">
        <f t="shared" si="2"/>
        <v>0.15847049824251225</v>
      </c>
      <c r="K18" s="1">
        <v>0</v>
      </c>
      <c r="L18" s="1">
        <f t="shared" si="1"/>
        <v>0.15847049824251225</v>
      </c>
    </row>
    <row r="19" spans="8:12" ht="12.75">
      <c r="H19" s="1">
        <f t="shared" si="0"/>
        <v>1.6</v>
      </c>
      <c r="I19" s="1">
        <v>1.6</v>
      </c>
      <c r="J19" s="1">
        <f t="shared" si="2"/>
        <v>0.14665283259754025</v>
      </c>
      <c r="K19" s="1">
        <v>0</v>
      </c>
      <c r="L19" s="1">
        <f t="shared" si="1"/>
        <v>0.14665283259754025</v>
      </c>
    </row>
    <row r="20" spans="8:12" ht="12.75">
      <c r="H20" s="1">
        <f t="shared" si="0"/>
        <v>1.7</v>
      </c>
      <c r="I20" s="1">
        <v>1.7</v>
      </c>
      <c r="J20" s="1">
        <f t="shared" si="2"/>
        <v>0.13620059060950984</v>
      </c>
      <c r="K20" s="1">
        <v>0</v>
      </c>
      <c r="L20" s="1">
        <f t="shared" si="1"/>
        <v>0.13620059060950984</v>
      </c>
    </row>
    <row r="21" spans="8:12" ht="12.75">
      <c r="H21" s="1">
        <f t="shared" si="0"/>
        <v>1.8</v>
      </c>
      <c r="I21" s="1">
        <v>1.8</v>
      </c>
      <c r="J21" s="1">
        <f t="shared" si="2"/>
        <v>0.12690897917025046</v>
      </c>
      <c r="K21" s="1">
        <v>0</v>
      </c>
      <c r="L21" s="1">
        <f t="shared" si="1"/>
        <v>0.12690897917025046</v>
      </c>
    </row>
    <row r="22" spans="8:12" ht="12.75">
      <c r="H22" s="1">
        <f t="shared" si="0"/>
        <v>1.9</v>
      </c>
      <c r="I22" s="1">
        <v>1.9</v>
      </c>
      <c r="J22" s="1">
        <f t="shared" si="2"/>
        <v>0.11860959956394246</v>
      </c>
      <c r="K22" s="1">
        <v>0</v>
      </c>
      <c r="L22" s="1">
        <f t="shared" si="1"/>
        <v>0.11860959956394246</v>
      </c>
    </row>
    <row r="23" spans="8:12" ht="12.75">
      <c r="H23" s="1">
        <f t="shared" si="0"/>
        <v>2</v>
      </c>
      <c r="I23" s="1">
        <v>2</v>
      </c>
      <c r="J23" s="1">
        <f t="shared" si="2"/>
        <v>0.11116325484413214</v>
      </c>
      <c r="K23" s="1">
        <v>0</v>
      </c>
      <c r="L23" s="1">
        <f t="shared" si="1"/>
        <v>0.11116325484413214</v>
      </c>
    </row>
    <row r="24" spans="8:12" ht="12.75">
      <c r="H24" s="1">
        <f t="shared" si="0"/>
        <v>2.1</v>
      </c>
      <c r="I24" s="1">
        <v>2.1</v>
      </c>
      <c r="J24" s="1">
        <f t="shared" si="2"/>
        <v>0.10445424411511195</v>
      </c>
      <c r="K24" s="1">
        <v>0</v>
      </c>
      <c r="L24" s="1">
        <f t="shared" si="1"/>
        <v>0.10445424411511195</v>
      </c>
    </row>
    <row r="25" spans="8:12" ht="12.75">
      <c r="H25" s="1">
        <f t="shared" si="0"/>
        <v>2.2</v>
      </c>
      <c r="I25" s="1">
        <v>2.2</v>
      </c>
      <c r="J25" s="1">
        <f t="shared" si="2"/>
        <v>0.09838585120063192</v>
      </c>
      <c r="K25" s="1">
        <v>0</v>
      </c>
      <c r="L25" s="1">
        <f t="shared" si="1"/>
        <v>0.09838585120063192</v>
      </c>
    </row>
    <row r="26" spans="8:12" ht="12.75">
      <c r="H26" s="1">
        <f t="shared" si="0"/>
        <v>2.3</v>
      </c>
      <c r="I26" s="1">
        <v>2.3</v>
      </c>
      <c r="J26" s="1">
        <f t="shared" si="2"/>
        <v>0.09287677577443199</v>
      </c>
      <c r="K26" s="1">
        <v>0</v>
      </c>
      <c r="L26" s="1">
        <f t="shared" si="1"/>
        <v>0.09287677577443199</v>
      </c>
    </row>
    <row r="27" spans="8:12" ht="12.75">
      <c r="H27" s="1">
        <f t="shared" si="0"/>
        <v>2.4</v>
      </c>
      <c r="I27" s="1">
        <v>2.4</v>
      </c>
      <c r="J27" s="1">
        <f t="shared" si="2"/>
        <v>0.08785830235167824</v>
      </c>
      <c r="K27" s="1">
        <v>0</v>
      </c>
      <c r="L27" s="1">
        <f t="shared" si="1"/>
        <v>0.08785830235167824</v>
      </c>
    </row>
    <row r="28" spans="8:12" ht="12.75">
      <c r="H28" s="1">
        <f t="shared" si="0"/>
        <v>2.5</v>
      </c>
      <c r="I28" s="1">
        <v>2.5</v>
      </c>
      <c r="J28" s="1">
        <f t="shared" si="2"/>
        <v>0.08327204559488155</v>
      </c>
      <c r="K28" s="1">
        <v>0</v>
      </c>
      <c r="L28" s="1">
        <f t="shared" si="1"/>
        <v>0.08327204559488155</v>
      </c>
    </row>
    <row r="29" spans="8:12" ht="12.75">
      <c r="H29" s="1">
        <f t="shared" si="0"/>
        <v>2.6</v>
      </c>
      <c r="I29" s="1">
        <v>2.6</v>
      </c>
      <c r="J29" s="1">
        <f t="shared" si="2"/>
        <v>0.07906814612275104</v>
      </c>
      <c r="K29" s="1">
        <v>0</v>
      </c>
      <c r="L29" s="1">
        <f t="shared" si="1"/>
        <v>0.07906814612275104</v>
      </c>
    </row>
    <row r="30" spans="8:12" ht="12.75">
      <c r="H30" s="1">
        <f t="shared" si="0"/>
        <v>2.7</v>
      </c>
      <c r="I30" s="1">
        <v>2.7</v>
      </c>
      <c r="J30" s="1">
        <f t="shared" si="2"/>
        <v>0.07520381942809518</v>
      </c>
      <c r="K30" s="1">
        <v>0</v>
      </c>
      <c r="L30" s="1">
        <f t="shared" si="1"/>
        <v>0.07520381942809518</v>
      </c>
    </row>
    <row r="31" spans="8:12" ht="12.75">
      <c r="H31" s="1">
        <f t="shared" si="0"/>
        <v>2.8</v>
      </c>
      <c r="I31" s="1">
        <v>2.8</v>
      </c>
      <c r="J31" s="1">
        <f t="shared" si="2"/>
        <v>0.07164218262958433</v>
      </c>
      <c r="K31" s="1">
        <v>0</v>
      </c>
      <c r="L31" s="1">
        <f t="shared" si="1"/>
        <v>0.07164218262958433</v>
      </c>
    </row>
    <row r="32" spans="8:12" ht="12.75">
      <c r="H32" s="1">
        <f t="shared" si="0"/>
        <v>2.9</v>
      </c>
      <c r="I32" s="1">
        <v>2.9</v>
      </c>
      <c r="J32" s="1">
        <f t="shared" si="2"/>
        <v>0.06835130081522811</v>
      </c>
      <c r="K32" s="1">
        <v>0</v>
      </c>
      <c r="L32" s="1">
        <f t="shared" si="1"/>
        <v>0.06835130081522811</v>
      </c>
    </row>
    <row r="33" spans="8:12" ht="12.75">
      <c r="H33" s="1">
        <f t="shared" si="0"/>
        <v>3</v>
      </c>
      <c r="I33" s="1">
        <v>3</v>
      </c>
      <c r="J33" s="1">
        <f t="shared" si="2"/>
        <v>0.06530340779292376</v>
      </c>
      <c r="K33" s="1">
        <v>0</v>
      </c>
      <c r="L33" s="1">
        <f t="shared" si="1"/>
        <v>0.06530340779292376</v>
      </c>
    </row>
    <row r="34" spans="8:12" ht="12.75">
      <c r="H34" s="1">
        <f t="shared" si="0"/>
        <v>3.1</v>
      </c>
      <c r="I34" s="1">
        <v>3.1</v>
      </c>
      <c r="J34" s="1">
        <f t="shared" si="2"/>
        <v>0.06247426606334483</v>
      </c>
      <c r="K34" s="1">
        <v>0</v>
      </c>
      <c r="L34" s="1">
        <f t="shared" si="1"/>
        <v>0.06247426606334483</v>
      </c>
    </row>
    <row r="35" spans="8:12" ht="12.75">
      <c r="H35" s="1">
        <f aca="true" t="shared" si="3" ref="H35:H66">I35</f>
        <v>3.2</v>
      </c>
      <c r="I35" s="1">
        <v>3.2</v>
      </c>
      <c r="J35" s="1">
        <f t="shared" si="2"/>
        <v>0.059842638499130185</v>
      </c>
      <c r="K35" s="1">
        <v>0</v>
      </c>
      <c r="L35" s="1">
        <f t="shared" si="1"/>
        <v>0.059842638499130185</v>
      </c>
    </row>
    <row r="36" spans="8:12" ht="12.75">
      <c r="H36" s="1">
        <f t="shared" si="3"/>
        <v>3.3</v>
      </c>
      <c r="I36" s="1">
        <v>3.3</v>
      </c>
      <c r="J36" s="1">
        <f t="shared" si="2"/>
        <v>0.05738985011068731</v>
      </c>
      <c r="K36" s="1">
        <v>0</v>
      </c>
      <c r="L36" s="1">
        <f aca="true" t="shared" si="4" ref="L36:L57">IF(ABS(I36)&gt;ABS($I$2),J36,0)</f>
        <v>0.05738985011068731</v>
      </c>
    </row>
    <row r="37" spans="1:12" ht="12.75">
      <c r="A37" s="11"/>
      <c r="B37" s="12"/>
      <c r="F37" s="11"/>
      <c r="G37" s="11"/>
      <c r="H37" s="1">
        <f t="shared" si="3"/>
        <v>3.4</v>
      </c>
      <c r="I37" s="1">
        <v>3.4</v>
      </c>
      <c r="J37" s="1">
        <f t="shared" si="2"/>
        <v>0.0550994228291829</v>
      </c>
      <c r="K37" s="1">
        <v>0</v>
      </c>
      <c r="L37" s="1">
        <f t="shared" si="4"/>
        <v>0.0550994228291829</v>
      </c>
    </row>
    <row r="38" spans="8:12" ht="12.75">
      <c r="H38" s="1">
        <f t="shared" si="3"/>
        <v>3.5</v>
      </c>
      <c r="I38" s="1">
        <v>3.5</v>
      </c>
      <c r="J38" s="1">
        <f t="shared" si="2"/>
        <v>0.05295676976315056</v>
      </c>
      <c r="K38" s="1">
        <v>0</v>
      </c>
      <c r="L38" s="1">
        <f t="shared" si="4"/>
        <v>0.05295676976315056</v>
      </c>
    </row>
    <row r="39" spans="8:12" ht="12.75">
      <c r="H39" s="1">
        <f t="shared" si="3"/>
        <v>3.6</v>
      </c>
      <c r="I39" s="1">
        <v>3.6</v>
      </c>
      <c r="J39" s="1">
        <f t="shared" si="2"/>
        <v>0.0509489381296685</v>
      </c>
      <c r="K39" s="1">
        <v>0</v>
      </c>
      <c r="L39" s="1">
        <f t="shared" si="4"/>
        <v>0.0509489381296685</v>
      </c>
    </row>
    <row r="40" spans="2:12" ht="12.75">
      <c r="B40" s="12"/>
      <c r="H40" s="1">
        <f t="shared" si="3"/>
        <v>3.7</v>
      </c>
      <c r="I40" s="1">
        <v>3.7</v>
      </c>
      <c r="J40" s="1">
        <f t="shared" si="2"/>
        <v>0.0490643922071321</v>
      </c>
      <c r="K40" s="1">
        <v>0</v>
      </c>
      <c r="L40" s="1">
        <f t="shared" si="4"/>
        <v>0.0490643922071321</v>
      </c>
    </row>
    <row r="41" spans="8:12" ht="12.75">
      <c r="H41" s="1">
        <f t="shared" si="3"/>
        <v>3.8</v>
      </c>
      <c r="I41" s="1">
        <v>3.8</v>
      </c>
      <c r="J41" s="1">
        <f t="shared" si="2"/>
        <v>0.047292829343049125</v>
      </c>
      <c r="K41" s="1">
        <v>0</v>
      </c>
      <c r="L41" s="1">
        <f t="shared" si="4"/>
        <v>0.047292829343049125</v>
      </c>
    </row>
    <row r="42" spans="8:12" ht="12.75">
      <c r="H42" s="1">
        <f t="shared" si="3"/>
        <v>3.9</v>
      </c>
      <c r="I42" s="1">
        <v>3.9</v>
      </c>
      <c r="J42" s="1">
        <f t="shared" si="2"/>
        <v>0.04562502338164687</v>
      </c>
      <c r="K42" s="1">
        <v>0</v>
      </c>
      <c r="L42" s="1">
        <f t="shared" si="4"/>
        <v>0.04562502338164687</v>
      </c>
    </row>
    <row r="43" spans="8:12" ht="12.75">
      <c r="H43" s="1">
        <f t="shared" si="3"/>
        <v>4</v>
      </c>
      <c r="I43" s="1">
        <v>4</v>
      </c>
      <c r="J43" s="1">
        <f t="shared" si="2"/>
        <v>0.04405269093200548</v>
      </c>
      <c r="K43" s="1">
        <v>0</v>
      </c>
      <c r="L43" s="1">
        <f t="shared" si="4"/>
        <v>0.04405269093200548</v>
      </c>
    </row>
    <row r="44" spans="8:12" ht="12.75">
      <c r="H44" s="1">
        <f t="shared" si="3"/>
        <v>4.1</v>
      </c>
      <c r="I44" s="1">
        <v>4.1</v>
      </c>
      <c r="J44" s="1">
        <f t="shared" si="2"/>
        <v>0.042568376739308134</v>
      </c>
      <c r="K44" s="1">
        <v>0</v>
      </c>
      <c r="L44" s="1">
        <f t="shared" si="4"/>
        <v>0.042568376739308134</v>
      </c>
    </row>
    <row r="45" spans="8:12" ht="12.75">
      <c r="H45" s="1">
        <f t="shared" si="3"/>
        <v>4.2</v>
      </c>
      <c r="I45" s="1">
        <v>4.2</v>
      </c>
      <c r="J45" s="1">
        <f t="shared" si="2"/>
        <v>0.04116535509528674</v>
      </c>
      <c r="K45" s="1">
        <v>0</v>
      </c>
      <c r="L45" s="1">
        <f t="shared" si="4"/>
        <v>0.04116535509528674</v>
      </c>
    </row>
    <row r="46" spans="8:12" ht="12.75">
      <c r="H46" s="1">
        <f t="shared" si="3"/>
        <v>4.3</v>
      </c>
      <c r="I46" s="1">
        <v>4.3</v>
      </c>
      <c r="J46" s="1">
        <f t="shared" si="2"/>
        <v>0.0398375447661109</v>
      </c>
      <c r="K46" s="1">
        <v>0</v>
      </c>
      <c r="L46" s="1">
        <f t="shared" si="4"/>
        <v>0.0398375447661109</v>
      </c>
    </row>
    <row r="47" spans="8:12" ht="12.75">
      <c r="H47" s="1">
        <f t="shared" si="3"/>
        <v>4.4</v>
      </c>
      <c r="I47" s="1">
        <v>4.4</v>
      </c>
      <c r="J47" s="1">
        <f t="shared" si="2"/>
        <v>0.03857943535336361</v>
      </c>
      <c r="K47" s="1">
        <v>0</v>
      </c>
      <c r="L47" s="1">
        <f t="shared" si="4"/>
        <v>0.03857943535336361</v>
      </c>
    </row>
    <row r="48" spans="8:12" ht="12.75">
      <c r="H48" s="1">
        <f t="shared" si="3"/>
        <v>4.5</v>
      </c>
      <c r="I48" s="1">
        <v>4.5</v>
      </c>
      <c r="J48" s="1">
        <f t="shared" si="2"/>
        <v>0.037386023358992326</v>
      </c>
      <c r="K48" s="1">
        <v>0</v>
      </c>
      <c r="L48" s="1">
        <f t="shared" si="4"/>
        <v>0.037386023358992326</v>
      </c>
    </row>
    <row r="49" spans="8:12" ht="12.75">
      <c r="H49" s="1">
        <f t="shared" si="3"/>
        <v>4.6</v>
      </c>
      <c r="I49" s="1">
        <v>4.6</v>
      </c>
      <c r="J49" s="1">
        <f t="shared" si="2"/>
        <v>0.036252756514004725</v>
      </c>
      <c r="K49" s="1">
        <v>0</v>
      </c>
      <c r="L49" s="1">
        <f t="shared" si="4"/>
        <v>0.036252756514004725</v>
      </c>
    </row>
    <row r="50" spans="8:12" ht="12.75">
      <c r="H50" s="1">
        <f t="shared" si="3"/>
        <v>4.7</v>
      </c>
      <c r="I50" s="1">
        <v>4.7</v>
      </c>
      <c r="J50" s="1">
        <f t="shared" si="2"/>
        <v>0.03517548516732916</v>
      </c>
      <c r="K50" s="1">
        <v>0</v>
      </c>
      <c r="L50" s="1">
        <f t="shared" si="4"/>
        <v>0.03517548516732916</v>
      </c>
    </row>
    <row r="51" spans="8:12" ht="12.75">
      <c r="H51" s="1">
        <f t="shared" si="3"/>
        <v>4.8</v>
      </c>
      <c r="I51" s="1">
        <v>4.8</v>
      </c>
      <c r="J51" s="1">
        <f t="shared" si="2"/>
        <v>0.034150419725203496</v>
      </c>
      <c r="K51" s="1">
        <v>0</v>
      </c>
      <c r="L51" s="1">
        <f t="shared" si="4"/>
        <v>0.034150419725203496</v>
      </c>
    </row>
    <row r="52" spans="8:12" ht="12.75">
      <c r="H52" s="1">
        <f t="shared" si="3"/>
        <v>4.9</v>
      </c>
      <c r="I52" s="1">
        <v>4.9</v>
      </c>
      <c r="J52" s="1">
        <f t="shared" si="2"/>
        <v>0.03317409329143928</v>
      </c>
      <c r="K52" s="1">
        <v>0</v>
      </c>
      <c r="L52" s="1">
        <f t="shared" si="4"/>
        <v>0.03317409329143928</v>
      </c>
    </row>
    <row r="53" spans="8:12" ht="12.75">
      <c r="H53" s="1">
        <f t="shared" si="3"/>
        <v>5</v>
      </c>
      <c r="I53" s="1">
        <v>5</v>
      </c>
      <c r="J53" s="1">
        <f t="shared" si="2"/>
        <v>0.03224332879109115</v>
      </c>
      <c r="K53" s="1">
        <v>0</v>
      </c>
      <c r="L53" s="1">
        <f t="shared" si="4"/>
        <v>0.03224332879109115</v>
      </c>
    </row>
    <row r="54" spans="8:12" ht="12.75">
      <c r="H54" s="1">
        <f t="shared" si="3"/>
        <v>5.1</v>
      </c>
      <c r="I54" s="1">
        <v>5.1</v>
      </c>
      <c r="J54" s="1">
        <f t="shared" si="2"/>
        <v>0.031355209969934905</v>
      </c>
      <c r="K54" s="1">
        <v>0</v>
      </c>
      <c r="L54" s="1">
        <f t="shared" si="4"/>
        <v>0.031355209969934905</v>
      </c>
    </row>
    <row r="55" spans="8:12" ht="12.75">
      <c r="H55" s="1">
        <f t="shared" si="3"/>
        <v>5.2</v>
      </c>
      <c r="I55" s="1">
        <v>5.2</v>
      </c>
      <c r="J55" s="1">
        <f t="shared" si="2"/>
        <v>0.030507055753342116</v>
      </c>
      <c r="K55" s="1">
        <v>0</v>
      </c>
      <c r="L55" s="1">
        <f t="shared" si="4"/>
        <v>0.030507055753342116</v>
      </c>
    </row>
    <row r="56" spans="8:12" ht="12.75">
      <c r="H56" s="1">
        <f t="shared" si="3"/>
        <v>5.3</v>
      </c>
      <c r="I56" s="1">
        <v>5.3</v>
      </c>
      <c r="J56" s="1">
        <f t="shared" si="2"/>
        <v>0.029696397524718865</v>
      </c>
      <c r="K56" s="1">
        <v>0</v>
      </c>
      <c r="L56" s="1">
        <f t="shared" si="4"/>
        <v>0.029696397524718865</v>
      </c>
    </row>
    <row r="57" spans="8:12" ht="12.75">
      <c r="H57" s="1">
        <f t="shared" si="3"/>
        <v>5.4</v>
      </c>
      <c r="I57" s="1">
        <v>5.4</v>
      </c>
      <c r="J57" s="1">
        <f t="shared" si="2"/>
        <v>0.028920958947453168</v>
      </c>
      <c r="K57" s="1">
        <v>0</v>
      </c>
      <c r="L57" s="1">
        <f t="shared" si="4"/>
        <v>0.028920958947453168</v>
      </c>
    </row>
    <row r="58" spans="8:12" ht="12.75">
      <c r="H58" s="1">
        <f t="shared" si="3"/>
        <v>5.5</v>
      </c>
      <c r="I58" s="1">
        <v>5.5</v>
      </c>
      <c r="J58" s="1">
        <f t="shared" si="2"/>
        <v>0.02817863800826159</v>
      </c>
      <c r="K58" s="1">
        <v>0</v>
      </c>
      <c r="L58" s="1">
        <f aca="true" t="shared" si="5" ref="L58:L70">IF(ABS(I58)&gt;ABS($I$2),J58,0)</f>
        <v>0.02817863800826159</v>
      </c>
    </row>
    <row r="59" spans="8:12" ht="12.75">
      <c r="H59" s="1">
        <f t="shared" si="3"/>
        <v>5.6</v>
      </c>
      <c r="I59" s="1">
        <v>5.6</v>
      </c>
      <c r="J59" s="1">
        <f t="shared" si="2"/>
        <v>0.027467491005083722</v>
      </c>
      <c r="K59" s="1">
        <v>0</v>
      </c>
      <c r="L59" s="1">
        <f t="shared" si="5"/>
        <v>0.027467491005083722</v>
      </c>
    </row>
    <row r="60" spans="8:12" ht="12.75">
      <c r="H60" s="1">
        <f t="shared" si="3"/>
        <v>5.7</v>
      </c>
      <c r="I60" s="1">
        <v>5.7</v>
      </c>
      <c r="J60" s="1">
        <f t="shared" si="2"/>
        <v>0.02678571824110465</v>
      </c>
      <c r="K60" s="1">
        <v>0</v>
      </c>
      <c r="L60" s="1">
        <f t="shared" si="5"/>
        <v>0.02678571824110465</v>
      </c>
    </row>
    <row r="61" spans="8:12" ht="12.75">
      <c r="H61" s="1">
        <f t="shared" si="3"/>
        <v>5.8</v>
      </c>
      <c r="I61" s="1">
        <v>5.8</v>
      </c>
      <c r="J61" s="1">
        <f t="shared" si="2"/>
        <v>0.026131651218937457</v>
      </c>
      <c r="K61" s="1">
        <v>0</v>
      </c>
      <c r="L61" s="1">
        <f t="shared" si="5"/>
        <v>0.026131651218937457</v>
      </c>
    </row>
    <row r="62" spans="6:12" ht="12.75">
      <c r="F62" s="11"/>
      <c r="G62" s="11"/>
      <c r="H62" s="1">
        <f t="shared" si="3"/>
        <v>5.9</v>
      </c>
      <c r="I62" s="1">
        <v>5.9</v>
      </c>
      <c r="J62" s="1">
        <f t="shared" si="2"/>
        <v>0.025503741156753246</v>
      </c>
      <c r="K62" s="1">
        <v>0</v>
      </c>
      <c r="L62" s="1">
        <f t="shared" si="5"/>
        <v>0.025503741156753246</v>
      </c>
    </row>
    <row r="63" spans="8:12" ht="12.75">
      <c r="H63" s="1">
        <f t="shared" si="3"/>
        <v>6</v>
      </c>
      <c r="I63" s="1">
        <v>6</v>
      </c>
      <c r="J63" s="1">
        <f t="shared" si="2"/>
        <v>0.024900548671608624</v>
      </c>
      <c r="K63" s="1">
        <v>0</v>
      </c>
      <c r="L63" s="1">
        <f t="shared" si="5"/>
        <v>0.024900548671608624</v>
      </c>
    </row>
    <row r="64" spans="8:12" ht="12.75">
      <c r="H64" s="1">
        <f t="shared" si="3"/>
        <v>6.1</v>
      </c>
      <c r="I64" s="1">
        <v>6.1</v>
      </c>
      <c r="J64" s="1">
        <f t="shared" si="2"/>
        <v>0.024320734495505425</v>
      </c>
      <c r="K64" s="1">
        <v>0</v>
      </c>
      <c r="L64" s="1">
        <f t="shared" si="5"/>
        <v>0.024320734495505425</v>
      </c>
    </row>
    <row r="65" spans="8:12" ht="12.75">
      <c r="H65" s="1">
        <f t="shared" si="3"/>
        <v>6.2</v>
      </c>
      <c r="I65" s="1">
        <v>6.2</v>
      </c>
      <c r="J65" s="1">
        <f t="shared" si="2"/>
        <v>0.0237630511068887</v>
      </c>
      <c r="K65" s="1">
        <v>0</v>
      </c>
      <c r="L65" s="1">
        <f t="shared" si="5"/>
        <v>0.0237630511068887</v>
      </c>
    </row>
    <row r="66" spans="8:12" ht="12.75">
      <c r="H66" s="1">
        <f t="shared" si="3"/>
        <v>6.3</v>
      </c>
      <c r="I66" s="1">
        <v>6.3</v>
      </c>
      <c r="J66" s="1">
        <f t="shared" si="2"/>
        <v>0.02322633517516326</v>
      </c>
      <c r="K66" s="1">
        <v>0</v>
      </c>
      <c r="L66" s="1">
        <f t="shared" si="5"/>
        <v>0.02322633517516326</v>
      </c>
    </row>
    <row r="67" spans="8:12" ht="12.75">
      <c r="H67" s="1">
        <f>I67</f>
        <v>6.4</v>
      </c>
      <c r="I67" s="1">
        <v>6.4</v>
      </c>
      <c r="J67" s="1">
        <f t="shared" si="2"/>
        <v>0.02270950072860045</v>
      </c>
      <c r="K67" s="1">
        <v>0</v>
      </c>
      <c r="L67" s="1">
        <f t="shared" si="5"/>
        <v>0.02270950072860045</v>
      </c>
    </row>
    <row r="68" spans="8:12" ht="12.75">
      <c r="H68" s="1">
        <f>I68</f>
        <v>6.5</v>
      </c>
      <c r="I68" s="1">
        <v>6.5</v>
      </c>
      <c r="J68" s="1">
        <f t="shared" si="2"/>
        <v>0.022211532966983083</v>
      </c>
      <c r="K68" s="1">
        <v>0</v>
      </c>
      <c r="L68" s="1">
        <f t="shared" si="5"/>
        <v>0.022211532966983083</v>
      </c>
    </row>
    <row r="69" spans="8:12" ht="12.75">
      <c r="H69" s="1">
        <f>I69</f>
        <v>6.6</v>
      </c>
      <c r="I69" s="1">
        <v>6.6</v>
      </c>
      <c r="J69" s="1">
        <f t="shared" si="2"/>
        <v>0.02173148264992819</v>
      </c>
      <c r="K69" s="1">
        <v>0</v>
      </c>
      <c r="L69" s="1">
        <f t="shared" si="5"/>
        <v>0.02173148264992819</v>
      </c>
    </row>
    <row r="70" spans="8:12" ht="12.75">
      <c r="H70" s="1">
        <f>I70</f>
        <v>6.7</v>
      </c>
      <c r="I70" s="1">
        <v>6.7</v>
      </c>
      <c r="J70" s="1">
        <f>(FDIST(I69,$B$4,$B$5)-FDIST(I70,$B$4,$B$5))/0.1</f>
        <v>0.021268461000004124</v>
      </c>
      <c r="K70" s="1">
        <v>0</v>
      </c>
      <c r="L70" s="1">
        <f t="shared" si="5"/>
        <v>0.021268461000004124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11"/>
  <dimension ref="A1:L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28125" style="1" customWidth="1"/>
    <col min="2" max="14" width="11.421875" style="1" customWidth="1"/>
    <col min="15" max="15" width="13.8515625" style="1" customWidth="1"/>
    <col min="16" max="16384" width="11.421875" style="1" customWidth="1"/>
  </cols>
  <sheetData>
    <row r="1" spans="3:9" ht="22.5" thickBot="1">
      <c r="C1" s="17" t="s">
        <v>29</v>
      </c>
      <c r="I1" s="1" t="s">
        <v>1</v>
      </c>
    </row>
    <row r="2" spans="1:12" ht="12.75">
      <c r="A2" s="25" t="s">
        <v>11</v>
      </c>
      <c r="B2" s="26"/>
      <c r="D2" s="25" t="s">
        <v>10</v>
      </c>
      <c r="E2" s="26"/>
      <c r="H2" s="1">
        <f>I2</f>
        <v>1</v>
      </c>
      <c r="I2" s="1">
        <f>E3</f>
        <v>1</v>
      </c>
      <c r="K2" s="1">
        <v>0</v>
      </c>
      <c r="L2" s="1">
        <f>MAX(0.05,VLOOKUP(I2,I4:J70,2))</f>
        <v>0.05</v>
      </c>
    </row>
    <row r="3" spans="1:10" ht="15.75">
      <c r="A3" s="3" t="s">
        <v>6</v>
      </c>
      <c r="B3" s="4">
        <v>1</v>
      </c>
      <c r="D3" s="19" t="s">
        <v>30</v>
      </c>
      <c r="E3" s="6">
        <f>B3</f>
        <v>1</v>
      </c>
      <c r="I3" s="1" t="s">
        <v>2</v>
      </c>
      <c r="J3" s="1" t="s">
        <v>31</v>
      </c>
    </row>
    <row r="4" spans="1:12" ht="13.5" thickBot="1">
      <c r="A4" s="9" t="s">
        <v>28</v>
      </c>
      <c r="B4" s="10">
        <v>11</v>
      </c>
      <c r="D4" s="7" t="s">
        <v>0</v>
      </c>
      <c r="E4" s="8">
        <f>IF(CHIDIST(B3,B4)&lt;0.0001,"&lt; 0.01%",CHIDIST(B3,B4))</f>
        <v>0.9999496100513121</v>
      </c>
      <c r="H4" s="1">
        <f aca="true" t="shared" si="0" ref="H4:H35">I4</f>
        <v>1</v>
      </c>
      <c r="I4" s="1">
        <v>1</v>
      </c>
      <c r="J4" s="1">
        <f>(CHIDIST(0,$B$4)-CHIDIST(I4,$B$4))</f>
        <v>5.038994868789004E-05</v>
      </c>
      <c r="K4" s="1">
        <v>0</v>
      </c>
      <c r="L4" s="1">
        <f aca="true" t="shared" si="1" ref="L4:L35">IF(ABS(I4)&gt;ABS($I$2),J4,0)</f>
        <v>0</v>
      </c>
    </row>
    <row r="5" spans="8:12" ht="12.75">
      <c r="H5" s="1">
        <f t="shared" si="0"/>
        <v>3</v>
      </c>
      <c r="I5" s="1">
        <v>3</v>
      </c>
      <c r="J5" s="1">
        <f>(CHIDIST(I4,$B$4)-CHIDIST(I5,$B$4))/2</f>
        <v>0.0046118618427883895</v>
      </c>
      <c r="K5" s="1">
        <v>0</v>
      </c>
      <c r="L5" s="1">
        <f t="shared" si="1"/>
        <v>0.0046118618427883895</v>
      </c>
    </row>
    <row r="6" spans="8:12" ht="12.75">
      <c r="H6" s="1">
        <f t="shared" si="0"/>
        <v>5</v>
      </c>
      <c r="I6" s="1">
        <v>5</v>
      </c>
      <c r="J6" s="1">
        <f aca="true" t="shared" si="2" ref="J6:J69">(CHIDIST(I5,$B$4)-CHIDIST(I6,$B$4))/2</f>
        <v>0.02977963794751809</v>
      </c>
      <c r="K6" s="1">
        <v>0</v>
      </c>
      <c r="L6" s="1">
        <f t="shared" si="1"/>
        <v>0.02977963794751809</v>
      </c>
    </row>
    <row r="7" spans="6:12" ht="12.75">
      <c r="F7" s="18"/>
      <c r="H7" s="1">
        <f t="shared" si="0"/>
        <v>7</v>
      </c>
      <c r="I7" s="1">
        <v>7</v>
      </c>
      <c r="J7" s="1">
        <f t="shared" si="2"/>
        <v>0.06604155457762761</v>
      </c>
      <c r="K7" s="1">
        <v>0</v>
      </c>
      <c r="L7" s="1">
        <f t="shared" si="1"/>
        <v>0.06604155457762761</v>
      </c>
    </row>
    <row r="8" spans="8:12" ht="12.75">
      <c r="H8" s="1">
        <f t="shared" si="0"/>
        <v>9</v>
      </c>
      <c r="I8" s="1">
        <v>9</v>
      </c>
      <c r="J8" s="1">
        <f t="shared" si="2"/>
        <v>0.08859558499213677</v>
      </c>
      <c r="K8" s="1">
        <v>0</v>
      </c>
      <c r="L8" s="1">
        <f t="shared" si="1"/>
        <v>0.08859558499213677</v>
      </c>
    </row>
    <row r="9" spans="8:12" ht="12.75">
      <c r="H9" s="1">
        <f t="shared" si="0"/>
        <v>11</v>
      </c>
      <c r="I9" s="1">
        <v>11</v>
      </c>
      <c r="J9" s="1">
        <f t="shared" si="2"/>
        <v>0.08931452645235255</v>
      </c>
      <c r="K9" s="1">
        <v>0</v>
      </c>
      <c r="L9" s="1">
        <f t="shared" si="1"/>
        <v>0.08931452645235255</v>
      </c>
    </row>
    <row r="10" spans="8:12" ht="12.75">
      <c r="H10" s="1">
        <f t="shared" si="0"/>
        <v>13</v>
      </c>
      <c r="I10" s="1">
        <v>13</v>
      </c>
      <c r="J10" s="1">
        <f t="shared" si="2"/>
        <v>0.07496893450514303</v>
      </c>
      <c r="K10" s="1">
        <v>0</v>
      </c>
      <c r="L10" s="1">
        <f t="shared" si="1"/>
        <v>0.07496893450514303</v>
      </c>
    </row>
    <row r="11" spans="8:12" ht="12.75">
      <c r="H11" s="1">
        <f t="shared" si="0"/>
        <v>15</v>
      </c>
      <c r="I11" s="1">
        <v>15</v>
      </c>
      <c r="J11" s="1">
        <f t="shared" si="2"/>
        <v>0.05541423990453992</v>
      </c>
      <c r="K11" s="1">
        <v>0</v>
      </c>
      <c r="L11" s="1">
        <f t="shared" si="1"/>
        <v>0.05541423990453992</v>
      </c>
    </row>
    <row r="12" spans="8:12" ht="12.75">
      <c r="H12" s="1">
        <f t="shared" si="0"/>
        <v>17</v>
      </c>
      <c r="I12" s="1">
        <v>17</v>
      </c>
      <c r="J12" s="1">
        <f t="shared" si="2"/>
        <v>0.03731067168335213</v>
      </c>
      <c r="K12" s="1">
        <v>0</v>
      </c>
      <c r="L12" s="1">
        <f t="shared" si="1"/>
        <v>0.03731067168335213</v>
      </c>
    </row>
    <row r="13" spans="8:12" ht="12.75">
      <c r="H13" s="1">
        <f t="shared" si="0"/>
        <v>19</v>
      </c>
      <c r="I13" s="1">
        <v>19</v>
      </c>
      <c r="J13" s="1">
        <f t="shared" si="2"/>
        <v>0.023391038459444194</v>
      </c>
      <c r="K13" s="1">
        <v>0</v>
      </c>
      <c r="L13" s="1">
        <f t="shared" si="1"/>
        <v>0.023391038459444194</v>
      </c>
    </row>
    <row r="14" spans="8:12" ht="12.75">
      <c r="H14" s="1">
        <f t="shared" si="0"/>
        <v>21</v>
      </c>
      <c r="I14" s="1">
        <v>21</v>
      </c>
      <c r="J14" s="1">
        <f t="shared" si="2"/>
        <v>0.013861227470397988</v>
      </c>
      <c r="K14" s="1">
        <v>0</v>
      </c>
      <c r="L14" s="1">
        <f t="shared" si="1"/>
        <v>0.013861227470397988</v>
      </c>
    </row>
    <row r="15" spans="8:12" ht="12.75">
      <c r="H15" s="1">
        <f t="shared" si="0"/>
        <v>23</v>
      </c>
      <c r="I15" s="1">
        <v>23</v>
      </c>
      <c r="J15" s="1">
        <f t="shared" si="2"/>
        <v>0.007847962097587213</v>
      </c>
      <c r="K15" s="1">
        <v>0</v>
      </c>
      <c r="L15" s="1">
        <f t="shared" si="1"/>
        <v>0.007847962097587213</v>
      </c>
    </row>
    <row r="16" spans="8:12" ht="12.75">
      <c r="H16" s="1">
        <f t="shared" si="0"/>
        <v>25</v>
      </c>
      <c r="I16" s="1">
        <v>25</v>
      </c>
      <c r="J16" s="1">
        <f t="shared" si="2"/>
        <v>0.004279224530004682</v>
      </c>
      <c r="K16" s="1">
        <v>0</v>
      </c>
      <c r="L16" s="1">
        <f t="shared" si="1"/>
        <v>0.004279224530004682</v>
      </c>
    </row>
    <row r="17" spans="8:12" ht="12.75">
      <c r="H17" s="1">
        <f t="shared" si="0"/>
        <v>27</v>
      </c>
      <c r="I17" s="1">
        <v>27</v>
      </c>
      <c r="J17" s="1">
        <f t="shared" si="2"/>
        <v>0.0022607252070973864</v>
      </c>
      <c r="K17" s="1">
        <v>0</v>
      </c>
      <c r="L17" s="1">
        <f t="shared" si="1"/>
        <v>0.0022607252070973864</v>
      </c>
    </row>
    <row r="18" spans="8:12" ht="12.75">
      <c r="H18" s="1">
        <f t="shared" si="0"/>
        <v>29</v>
      </c>
      <c r="I18" s="1">
        <v>29</v>
      </c>
      <c r="J18" s="1">
        <f t="shared" si="2"/>
        <v>0.0011626350905159196</v>
      </c>
      <c r="K18" s="1">
        <v>0</v>
      </c>
      <c r="L18" s="1">
        <f t="shared" si="1"/>
        <v>0.0011626350905159196</v>
      </c>
    </row>
    <row r="19" spans="8:12" ht="12.75">
      <c r="H19" s="1">
        <f t="shared" si="0"/>
        <v>31</v>
      </c>
      <c r="I19" s="1">
        <v>31</v>
      </c>
      <c r="J19" s="1">
        <f t="shared" si="2"/>
        <v>0.0005842088861633303</v>
      </c>
      <c r="K19" s="1">
        <v>0</v>
      </c>
      <c r="L19" s="1">
        <f t="shared" si="1"/>
        <v>0.0005842088861633303</v>
      </c>
    </row>
    <row r="20" spans="8:12" ht="12.75">
      <c r="H20" s="1">
        <f t="shared" si="0"/>
        <v>33</v>
      </c>
      <c r="I20" s="1">
        <v>33</v>
      </c>
      <c r="J20" s="1">
        <f t="shared" si="2"/>
        <v>0.00028769004256517665</v>
      </c>
      <c r="K20" s="1">
        <v>0</v>
      </c>
      <c r="L20" s="1">
        <f t="shared" si="1"/>
        <v>0.00028769004256517665</v>
      </c>
    </row>
    <row r="21" spans="8:12" ht="12.75">
      <c r="H21" s="1">
        <f t="shared" si="0"/>
        <v>35</v>
      </c>
      <c r="I21" s="1">
        <v>35</v>
      </c>
      <c r="J21" s="1">
        <f t="shared" si="2"/>
        <v>0.00013918070081616178</v>
      </c>
      <c r="K21" s="1">
        <v>0</v>
      </c>
      <c r="L21" s="1">
        <f t="shared" si="1"/>
        <v>0.00013918070081616178</v>
      </c>
    </row>
    <row r="22" spans="8:12" ht="12.75">
      <c r="H22" s="1">
        <f t="shared" si="0"/>
        <v>37</v>
      </c>
      <c r="I22" s="1">
        <v>37</v>
      </c>
      <c r="J22" s="1">
        <f t="shared" si="2"/>
        <v>6.628470126178397E-05</v>
      </c>
      <c r="K22" s="1">
        <v>0</v>
      </c>
      <c r="L22" s="1">
        <f t="shared" si="1"/>
        <v>6.628470126178397E-05</v>
      </c>
    </row>
    <row r="23" spans="8:12" ht="12.75">
      <c r="H23" s="1">
        <f t="shared" si="0"/>
        <v>39</v>
      </c>
      <c r="I23" s="1">
        <v>39</v>
      </c>
      <c r="J23" s="1">
        <f t="shared" si="2"/>
        <v>3.112912226336663E-05</v>
      </c>
      <c r="K23" s="1">
        <v>0</v>
      </c>
      <c r="L23" s="1">
        <f t="shared" si="1"/>
        <v>3.112912226336663E-05</v>
      </c>
    </row>
    <row r="24" spans="8:12" ht="12.75">
      <c r="H24" s="1">
        <f t="shared" si="0"/>
        <v>41</v>
      </c>
      <c r="I24" s="1">
        <v>41</v>
      </c>
      <c r="J24" s="1">
        <f t="shared" si="2"/>
        <v>1.4436602125627667E-05</v>
      </c>
      <c r="K24" s="1">
        <v>0</v>
      </c>
      <c r="L24" s="1">
        <f t="shared" si="1"/>
        <v>1.4436602125627667E-05</v>
      </c>
    </row>
    <row r="25" spans="8:12" ht="12.75">
      <c r="H25" s="1">
        <f t="shared" si="0"/>
        <v>43</v>
      </c>
      <c r="I25" s="1">
        <v>43</v>
      </c>
      <c r="J25" s="1">
        <f t="shared" si="2"/>
        <v>6.6197443119028006E-06</v>
      </c>
      <c r="K25" s="1">
        <v>0</v>
      </c>
      <c r="L25" s="1">
        <f t="shared" si="1"/>
        <v>6.6197443119028006E-06</v>
      </c>
    </row>
    <row r="26" spans="8:12" ht="12.75">
      <c r="H26" s="1">
        <f t="shared" si="0"/>
        <v>45</v>
      </c>
      <c r="I26" s="1">
        <v>45</v>
      </c>
      <c r="J26" s="1">
        <f t="shared" si="2"/>
        <v>3.0043777423535223E-06</v>
      </c>
      <c r="K26" s="1">
        <v>0</v>
      </c>
      <c r="L26" s="1">
        <f t="shared" si="1"/>
        <v>3.0043777423535223E-06</v>
      </c>
    </row>
    <row r="27" spans="8:12" ht="12.75">
      <c r="H27" s="1">
        <f t="shared" si="0"/>
        <v>47</v>
      </c>
      <c r="I27" s="1">
        <v>47</v>
      </c>
      <c r="J27" s="1">
        <f t="shared" si="2"/>
        <v>1.350835953001741E-06</v>
      </c>
      <c r="K27" s="1">
        <v>0</v>
      </c>
      <c r="L27" s="1">
        <f t="shared" si="1"/>
        <v>1.350835953001741E-06</v>
      </c>
    </row>
    <row r="28" spans="8:12" ht="12.75">
      <c r="H28" s="1">
        <f t="shared" si="0"/>
        <v>49</v>
      </c>
      <c r="I28" s="1">
        <v>49</v>
      </c>
      <c r="J28" s="1">
        <f t="shared" si="2"/>
        <v>6.02188195299312E-07</v>
      </c>
      <c r="K28" s="1">
        <v>0</v>
      </c>
      <c r="L28" s="1">
        <f t="shared" si="1"/>
        <v>6.02188195299312E-07</v>
      </c>
    </row>
    <row r="29" spans="8:12" ht="12.75">
      <c r="H29" s="1">
        <f t="shared" si="0"/>
        <v>51</v>
      </c>
      <c r="I29" s="1">
        <v>51</v>
      </c>
      <c r="J29" s="1">
        <f t="shared" si="2"/>
        <v>2.6634691226337957E-07</v>
      </c>
      <c r="K29" s="1">
        <v>0</v>
      </c>
      <c r="L29" s="1">
        <f t="shared" si="1"/>
        <v>2.6634691226337957E-07</v>
      </c>
    </row>
    <row r="30" spans="8:12" ht="12.75">
      <c r="H30" s="1">
        <f t="shared" si="0"/>
        <v>53</v>
      </c>
      <c r="I30" s="1">
        <v>53</v>
      </c>
      <c r="J30" s="1">
        <f t="shared" si="2"/>
        <v>1.1695459368590893E-07</v>
      </c>
      <c r="K30" s="1">
        <v>0</v>
      </c>
      <c r="L30" s="1">
        <f t="shared" si="1"/>
        <v>1.1695459368590893E-07</v>
      </c>
    </row>
    <row r="31" spans="8:12" ht="12.75">
      <c r="H31" s="1">
        <f t="shared" si="0"/>
        <v>55</v>
      </c>
      <c r="I31" s="1">
        <v>55</v>
      </c>
      <c r="J31" s="1">
        <f t="shared" si="2"/>
        <v>5.1012785518164745E-08</v>
      </c>
      <c r="K31" s="1">
        <v>0</v>
      </c>
      <c r="L31" s="1">
        <f t="shared" si="1"/>
        <v>5.1012785518164745E-08</v>
      </c>
    </row>
    <row r="32" spans="8:12" ht="12.75">
      <c r="H32" s="1">
        <f t="shared" si="0"/>
        <v>57</v>
      </c>
      <c r="I32" s="1">
        <v>57</v>
      </c>
      <c r="J32" s="1">
        <f t="shared" si="2"/>
        <v>2.2112857573410106E-08</v>
      </c>
      <c r="K32" s="1">
        <v>0</v>
      </c>
      <c r="L32" s="1">
        <f t="shared" si="1"/>
        <v>2.2112857573410106E-08</v>
      </c>
    </row>
    <row r="33" spans="8:12" ht="12.75">
      <c r="H33" s="1">
        <f t="shared" si="0"/>
        <v>59</v>
      </c>
      <c r="I33" s="1">
        <v>59</v>
      </c>
      <c r="J33" s="1">
        <f t="shared" si="2"/>
        <v>9.530251560106582E-09</v>
      </c>
      <c r="K33" s="1">
        <v>0</v>
      </c>
      <c r="L33" s="1">
        <f t="shared" si="1"/>
        <v>9.530251560106582E-09</v>
      </c>
    </row>
    <row r="34" spans="8:12" ht="12.75">
      <c r="H34" s="1">
        <f t="shared" si="0"/>
        <v>61</v>
      </c>
      <c r="I34" s="1">
        <v>61</v>
      </c>
      <c r="J34" s="1">
        <f t="shared" si="2"/>
        <v>4.0853361762220525E-09</v>
      </c>
      <c r="K34" s="1">
        <v>0</v>
      </c>
      <c r="L34" s="1">
        <f t="shared" si="1"/>
        <v>4.0853361762220525E-09</v>
      </c>
    </row>
    <row r="35" spans="8:12" ht="12.75">
      <c r="H35" s="1">
        <f t="shared" si="0"/>
        <v>63</v>
      </c>
      <c r="I35" s="1">
        <v>63</v>
      </c>
      <c r="J35" s="1">
        <f t="shared" si="2"/>
        <v>1.7424834848825839E-09</v>
      </c>
      <c r="K35" s="1">
        <v>0</v>
      </c>
      <c r="L35" s="1">
        <f t="shared" si="1"/>
        <v>1.7424834848825839E-09</v>
      </c>
    </row>
    <row r="36" spans="1:12" ht="12.75">
      <c r="A36" s="11"/>
      <c r="B36" s="12"/>
      <c r="H36" s="1">
        <f aca="true" t="shared" si="3" ref="H36:H67">I36</f>
        <v>65</v>
      </c>
      <c r="I36" s="1">
        <v>65</v>
      </c>
      <c r="J36" s="1">
        <f t="shared" si="2"/>
        <v>7.397173890839112E-10</v>
      </c>
      <c r="K36" s="1">
        <v>0</v>
      </c>
      <c r="L36" s="1">
        <f aca="true" t="shared" si="4" ref="L36:L70">IF(ABS(I36)&gt;ABS($I$2),J36,0)</f>
        <v>7.397173890839112E-10</v>
      </c>
    </row>
    <row r="37" spans="6:12" ht="12.75">
      <c r="F37" s="11"/>
      <c r="G37" s="11"/>
      <c r="H37" s="1">
        <f t="shared" si="3"/>
        <v>67</v>
      </c>
      <c r="I37" s="1">
        <v>67</v>
      </c>
      <c r="J37" s="1">
        <f t="shared" si="2"/>
        <v>3.126405343569776E-10</v>
      </c>
      <c r="K37" s="1">
        <v>0</v>
      </c>
      <c r="L37" s="1">
        <f t="shared" si="4"/>
        <v>3.126405343569776E-10</v>
      </c>
    </row>
    <row r="38" spans="8:12" ht="12.75">
      <c r="H38" s="1">
        <f t="shared" si="3"/>
        <v>69</v>
      </c>
      <c r="I38" s="1">
        <v>69</v>
      </c>
      <c r="J38" s="1">
        <f t="shared" si="2"/>
        <v>1.3158965468304793E-10</v>
      </c>
      <c r="K38" s="1">
        <v>0</v>
      </c>
      <c r="L38" s="1">
        <f t="shared" si="4"/>
        <v>1.3158965468304793E-10</v>
      </c>
    </row>
    <row r="39" spans="2:12" ht="12.75">
      <c r="B39" s="12"/>
      <c r="H39" s="1">
        <f t="shared" si="3"/>
        <v>71</v>
      </c>
      <c r="I39" s="1">
        <v>71</v>
      </c>
      <c r="J39" s="1">
        <f t="shared" si="2"/>
        <v>5.51696124893906E-11</v>
      </c>
      <c r="K39" s="1">
        <v>0</v>
      </c>
      <c r="L39" s="1">
        <f t="shared" si="4"/>
        <v>5.51696124893906E-11</v>
      </c>
    </row>
    <row r="40" spans="8:12" ht="12.75">
      <c r="H40" s="1">
        <f t="shared" si="3"/>
        <v>73</v>
      </c>
      <c r="I40" s="1">
        <v>73</v>
      </c>
      <c r="J40" s="1">
        <f t="shared" si="2"/>
        <v>2.3044946047210782E-11</v>
      </c>
      <c r="K40" s="1">
        <v>0</v>
      </c>
      <c r="L40" s="1">
        <f t="shared" si="4"/>
        <v>2.3044946047210782E-11</v>
      </c>
    </row>
    <row r="41" spans="8:12" ht="12.75">
      <c r="H41" s="1">
        <f t="shared" si="3"/>
        <v>75</v>
      </c>
      <c r="I41" s="1">
        <v>75</v>
      </c>
      <c r="J41" s="1">
        <f t="shared" si="2"/>
        <v>9.592614579856556E-12</v>
      </c>
      <c r="K41" s="1">
        <v>0</v>
      </c>
      <c r="L41" s="1">
        <f t="shared" si="4"/>
        <v>9.592614579856556E-12</v>
      </c>
    </row>
    <row r="42" spans="8:12" ht="12.75">
      <c r="H42" s="1">
        <f t="shared" si="3"/>
        <v>77</v>
      </c>
      <c r="I42" s="1">
        <v>77</v>
      </c>
      <c r="J42" s="1">
        <f t="shared" si="2"/>
        <v>3.979832056610613E-12</v>
      </c>
      <c r="K42" s="1">
        <v>0</v>
      </c>
      <c r="L42" s="1">
        <f t="shared" si="4"/>
        <v>3.979832056610613E-12</v>
      </c>
    </row>
    <row r="43" spans="8:12" ht="12.75">
      <c r="H43" s="1">
        <f t="shared" si="3"/>
        <v>79</v>
      </c>
      <c r="I43" s="1">
        <v>79</v>
      </c>
      <c r="J43" s="1">
        <f t="shared" si="2"/>
        <v>1.6460140787524304E-12</v>
      </c>
      <c r="K43" s="1">
        <v>0</v>
      </c>
      <c r="L43" s="1">
        <f t="shared" si="4"/>
        <v>1.6460140787524304E-12</v>
      </c>
    </row>
    <row r="44" spans="8:12" ht="12.75">
      <c r="H44" s="1">
        <f t="shared" si="3"/>
        <v>81</v>
      </c>
      <c r="I44" s="1">
        <v>81</v>
      </c>
      <c r="J44" s="1">
        <f t="shared" si="2"/>
        <v>6.787538693120225E-13</v>
      </c>
      <c r="K44" s="1">
        <v>0</v>
      </c>
      <c r="L44" s="1">
        <f t="shared" si="4"/>
        <v>6.787538693120225E-13</v>
      </c>
    </row>
    <row r="45" spans="8:12" ht="12.75">
      <c r="H45" s="1">
        <f t="shared" si="3"/>
        <v>83</v>
      </c>
      <c r="I45" s="1">
        <v>83</v>
      </c>
      <c r="J45" s="1">
        <f t="shared" si="2"/>
        <v>2.791032380201877E-13</v>
      </c>
      <c r="K45" s="1">
        <v>0</v>
      </c>
      <c r="L45" s="1">
        <f t="shared" si="4"/>
        <v>2.791032380201877E-13</v>
      </c>
    </row>
    <row r="46" spans="8:12" ht="12.75">
      <c r="H46" s="1">
        <f t="shared" si="3"/>
        <v>85</v>
      </c>
      <c r="I46" s="1">
        <v>85</v>
      </c>
      <c r="J46" s="1">
        <f t="shared" si="2"/>
        <v>1.1445912099498615E-13</v>
      </c>
      <c r="K46" s="1">
        <v>0</v>
      </c>
      <c r="L46" s="1">
        <f t="shared" si="4"/>
        <v>1.1445912099498615E-13</v>
      </c>
    </row>
    <row r="47" spans="8:12" ht="12.75">
      <c r="H47" s="1">
        <f t="shared" si="3"/>
        <v>87</v>
      </c>
      <c r="I47" s="1">
        <v>87</v>
      </c>
      <c r="J47" s="1">
        <f t="shared" si="2"/>
        <v>4.681919249377302E-14</v>
      </c>
      <c r="K47" s="1">
        <v>0</v>
      </c>
      <c r="L47" s="1">
        <f t="shared" si="4"/>
        <v>4.681919249377302E-14</v>
      </c>
    </row>
    <row r="48" spans="8:12" ht="12.75">
      <c r="H48" s="1">
        <f t="shared" si="3"/>
        <v>89</v>
      </c>
      <c r="I48" s="1">
        <v>89</v>
      </c>
      <c r="J48" s="1">
        <f t="shared" si="2"/>
        <v>1.9104541548982114E-14</v>
      </c>
      <c r="K48" s="1">
        <v>0</v>
      </c>
      <c r="L48" s="1">
        <f t="shared" si="4"/>
        <v>1.9104541548982114E-14</v>
      </c>
    </row>
    <row r="49" spans="8:12" ht="12.75">
      <c r="H49" s="1">
        <f t="shared" si="3"/>
        <v>91</v>
      </c>
      <c r="I49" s="1">
        <v>91</v>
      </c>
      <c r="J49" s="1">
        <f t="shared" si="2"/>
        <v>7.777432684736754E-15</v>
      </c>
      <c r="K49" s="1">
        <v>0</v>
      </c>
      <c r="L49" s="1">
        <f t="shared" si="4"/>
        <v>7.777432684736754E-15</v>
      </c>
    </row>
    <row r="50" spans="8:12" ht="12.75">
      <c r="H50" s="1">
        <f t="shared" si="3"/>
        <v>93</v>
      </c>
      <c r="I50" s="1">
        <v>93</v>
      </c>
      <c r="J50" s="1">
        <f t="shared" si="2"/>
        <v>3.1591295654534848E-15</v>
      </c>
      <c r="K50" s="1">
        <v>0</v>
      </c>
      <c r="L50" s="1">
        <f t="shared" si="4"/>
        <v>3.1591295654534848E-15</v>
      </c>
    </row>
    <row r="51" spans="8:12" ht="12.75">
      <c r="H51" s="1">
        <f t="shared" si="3"/>
        <v>95</v>
      </c>
      <c r="I51" s="1">
        <v>95</v>
      </c>
      <c r="J51" s="1">
        <f t="shared" si="2"/>
        <v>1.2804772534132924E-15</v>
      </c>
      <c r="K51" s="1">
        <v>0</v>
      </c>
      <c r="L51" s="1">
        <f t="shared" si="4"/>
        <v>1.2804772534132924E-15</v>
      </c>
    </row>
    <row r="52" spans="8:12" ht="12.75">
      <c r="H52" s="1">
        <f t="shared" si="3"/>
        <v>97</v>
      </c>
      <c r="I52" s="1">
        <v>97</v>
      </c>
      <c r="J52" s="1">
        <f t="shared" si="2"/>
        <v>5.179509438990753E-16</v>
      </c>
      <c r="K52" s="1">
        <v>0</v>
      </c>
      <c r="L52" s="1">
        <f t="shared" si="4"/>
        <v>5.179509438990753E-16</v>
      </c>
    </row>
    <row r="53" spans="8:12" ht="12.75">
      <c r="H53" s="1">
        <f t="shared" si="3"/>
        <v>99</v>
      </c>
      <c r="I53" s="1">
        <v>99</v>
      </c>
      <c r="J53" s="1">
        <f t="shared" si="2"/>
        <v>2.091001662229401E-16</v>
      </c>
      <c r="K53" s="1">
        <v>0</v>
      </c>
      <c r="L53" s="1">
        <f t="shared" si="4"/>
        <v>2.091001662229401E-16</v>
      </c>
    </row>
    <row r="54" spans="8:12" ht="12.75">
      <c r="H54" s="1">
        <f t="shared" si="3"/>
        <v>101</v>
      </c>
      <c r="I54" s="1">
        <v>101</v>
      </c>
      <c r="J54" s="1">
        <f t="shared" si="2"/>
        <v>8.425652597027359E-17</v>
      </c>
      <c r="K54" s="1">
        <v>0</v>
      </c>
      <c r="L54" s="1">
        <f t="shared" si="4"/>
        <v>8.425652597027359E-17</v>
      </c>
    </row>
    <row r="55" spans="8:12" ht="12.75">
      <c r="H55" s="1">
        <f t="shared" si="3"/>
        <v>103</v>
      </c>
      <c r="I55" s="1">
        <v>103</v>
      </c>
      <c r="J55" s="1">
        <f t="shared" si="2"/>
        <v>3.388976246958972E-17</v>
      </c>
      <c r="K55" s="1">
        <v>0</v>
      </c>
      <c r="L55" s="1">
        <f t="shared" si="4"/>
        <v>3.388976246958972E-17</v>
      </c>
    </row>
    <row r="56" spans="8:12" ht="12.75">
      <c r="H56" s="1">
        <f t="shared" si="3"/>
        <v>105</v>
      </c>
      <c r="I56" s="1">
        <v>105</v>
      </c>
      <c r="J56" s="1">
        <f t="shared" si="2"/>
        <v>1.3607545747361847E-17</v>
      </c>
      <c r="K56" s="1">
        <v>0</v>
      </c>
      <c r="L56" s="1">
        <f t="shared" si="4"/>
        <v>1.3607545747361847E-17</v>
      </c>
    </row>
    <row r="57" spans="8:12" ht="12.75">
      <c r="H57" s="1">
        <f t="shared" si="3"/>
        <v>107</v>
      </c>
      <c r="I57" s="1">
        <v>107</v>
      </c>
      <c r="J57" s="1">
        <f t="shared" si="2"/>
        <v>5.454640514219404E-18</v>
      </c>
      <c r="K57" s="1">
        <v>0</v>
      </c>
      <c r="L57" s="1">
        <f t="shared" si="4"/>
        <v>5.454640514219404E-18</v>
      </c>
    </row>
    <row r="58" spans="8:12" ht="12.75">
      <c r="H58" s="1">
        <f t="shared" si="3"/>
        <v>109</v>
      </c>
      <c r="I58" s="1">
        <v>109</v>
      </c>
      <c r="J58" s="1">
        <f t="shared" si="2"/>
        <v>2.1830046164124314E-18</v>
      </c>
      <c r="K58" s="1">
        <v>0</v>
      </c>
      <c r="L58" s="1">
        <f t="shared" si="4"/>
        <v>2.1830046164124314E-18</v>
      </c>
    </row>
    <row r="59" spans="8:12" ht="12.75">
      <c r="H59" s="1">
        <f t="shared" si="3"/>
        <v>111</v>
      </c>
      <c r="I59" s="1">
        <v>111</v>
      </c>
      <c r="J59" s="1">
        <f t="shared" si="2"/>
        <v>8.723103087726839E-19</v>
      </c>
      <c r="K59" s="1">
        <v>0</v>
      </c>
      <c r="L59" s="1">
        <f t="shared" si="4"/>
        <v>8.723103087726839E-19</v>
      </c>
    </row>
    <row r="60" spans="8:12" ht="12.75">
      <c r="H60" s="1">
        <f t="shared" si="3"/>
        <v>113</v>
      </c>
      <c r="I60" s="1">
        <v>113</v>
      </c>
      <c r="J60" s="1">
        <f t="shared" si="2"/>
        <v>3.4804823815358237E-19</v>
      </c>
      <c r="K60" s="1">
        <v>0</v>
      </c>
      <c r="L60" s="1">
        <f t="shared" si="4"/>
        <v>3.4804823815358237E-19</v>
      </c>
    </row>
    <row r="61" spans="8:12" ht="12.75">
      <c r="H61" s="1">
        <f t="shared" si="3"/>
        <v>115</v>
      </c>
      <c r="I61" s="1">
        <v>115</v>
      </c>
      <c r="J61" s="1">
        <f t="shared" si="2"/>
        <v>1.3867012994217551E-19</v>
      </c>
      <c r="K61" s="1">
        <v>0</v>
      </c>
      <c r="L61" s="1">
        <f t="shared" si="4"/>
        <v>1.3867012994217551E-19</v>
      </c>
    </row>
    <row r="62" spans="6:12" ht="12.75">
      <c r="F62" s="11"/>
      <c r="G62" s="11"/>
      <c r="H62" s="1">
        <f t="shared" si="3"/>
        <v>117</v>
      </c>
      <c r="I62" s="1">
        <v>117</v>
      </c>
      <c r="J62" s="1">
        <f t="shared" si="2"/>
        <v>5.517257046093758E-20</v>
      </c>
      <c r="K62" s="1">
        <v>0</v>
      </c>
      <c r="L62" s="1">
        <f t="shared" si="4"/>
        <v>5.517257046093758E-20</v>
      </c>
    </row>
    <row r="63" spans="8:12" ht="12.75">
      <c r="H63" s="1">
        <f t="shared" si="3"/>
        <v>119</v>
      </c>
      <c r="I63" s="1">
        <v>119</v>
      </c>
      <c r="J63" s="1">
        <f t="shared" si="2"/>
        <v>2.1922040370516688E-20</v>
      </c>
      <c r="K63" s="1">
        <v>0</v>
      </c>
      <c r="L63" s="1">
        <f t="shared" si="4"/>
        <v>2.1922040370516688E-20</v>
      </c>
    </row>
    <row r="64" spans="8:12" ht="12.75">
      <c r="H64" s="1">
        <f t="shared" si="3"/>
        <v>121</v>
      </c>
      <c r="I64" s="1">
        <v>121</v>
      </c>
      <c r="J64" s="1">
        <f t="shared" si="2"/>
        <v>8.699129439725322E-21</v>
      </c>
      <c r="K64" s="1">
        <v>0</v>
      </c>
      <c r="L64" s="1">
        <f t="shared" si="4"/>
        <v>8.699129439725322E-21</v>
      </c>
    </row>
    <row r="65" spans="8:12" ht="12.75">
      <c r="H65" s="1">
        <f t="shared" si="3"/>
        <v>123</v>
      </c>
      <c r="I65" s="1">
        <v>123</v>
      </c>
      <c r="J65" s="1">
        <f t="shared" si="2"/>
        <v>3.4476749161796154E-21</v>
      </c>
      <c r="K65" s="1">
        <v>0</v>
      </c>
      <c r="L65" s="1">
        <f t="shared" si="4"/>
        <v>3.4476749161796154E-21</v>
      </c>
    </row>
    <row r="66" spans="8:12" ht="12.75">
      <c r="H66" s="1">
        <f t="shared" si="3"/>
        <v>125</v>
      </c>
      <c r="I66" s="1">
        <v>125</v>
      </c>
      <c r="J66" s="1">
        <f t="shared" si="2"/>
        <v>1.3647410135315308E-21</v>
      </c>
      <c r="K66" s="1">
        <v>0</v>
      </c>
      <c r="L66" s="1">
        <f t="shared" si="4"/>
        <v>1.3647410135315308E-21</v>
      </c>
    </row>
    <row r="67" spans="8:12" ht="12.75">
      <c r="H67" s="1">
        <f t="shared" si="3"/>
        <v>127</v>
      </c>
      <c r="I67" s="1">
        <v>127</v>
      </c>
      <c r="J67" s="1">
        <f t="shared" si="2"/>
        <v>5.395907120906077E-22</v>
      </c>
      <c r="K67" s="1">
        <v>0</v>
      </c>
      <c r="L67" s="1">
        <f t="shared" si="4"/>
        <v>5.395907120906077E-22</v>
      </c>
    </row>
    <row r="68" spans="8:12" ht="12.75">
      <c r="H68" s="1">
        <f>I68</f>
        <v>129</v>
      </c>
      <c r="I68" s="1">
        <v>129</v>
      </c>
      <c r="J68" s="1">
        <f t="shared" si="2"/>
        <v>2.1310078446023555E-22</v>
      </c>
      <c r="K68" s="1">
        <v>0</v>
      </c>
      <c r="L68" s="1">
        <f t="shared" si="4"/>
        <v>2.1310078446023555E-22</v>
      </c>
    </row>
    <row r="69" spans="8:12" ht="12.75">
      <c r="H69" s="1">
        <f>I69</f>
        <v>131</v>
      </c>
      <c r="I69" s="1">
        <v>131</v>
      </c>
      <c r="J69" s="1">
        <f t="shared" si="2"/>
        <v>8.406734187335253E-23</v>
      </c>
      <c r="K69" s="1">
        <v>0</v>
      </c>
      <c r="L69" s="1">
        <f t="shared" si="4"/>
        <v>8.406734187335253E-23</v>
      </c>
    </row>
    <row r="70" spans="8:12" ht="12.75">
      <c r="H70" s="1">
        <f>I70</f>
        <v>133</v>
      </c>
      <c r="I70" s="1">
        <v>133</v>
      </c>
      <c r="J70" s="1">
        <f>(CHIDIST(I69,$B$4)-CHIDIST(I70,$B$4))/2</f>
        <v>3.312881400637177E-23</v>
      </c>
      <c r="K70" s="1">
        <v>0</v>
      </c>
      <c r="L70" s="1">
        <f t="shared" si="4"/>
        <v>3.312881400637177E-23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48"/>
  <sheetViews>
    <sheetView showGridLines="0" tabSelected="1" zoomScalePageLayoutView="0" workbookViewId="0" topLeftCell="A11">
      <selection activeCell="A49" sqref="A49"/>
    </sheetView>
  </sheetViews>
  <sheetFormatPr defaultColWidth="8.8515625" defaultRowHeight="12.75"/>
  <cols>
    <col min="1" max="1" width="11.140625" style="0" customWidth="1"/>
    <col min="2" max="5" width="8.8515625" style="0" customWidth="1"/>
    <col min="6" max="6" width="13.7109375" style="0" customWidth="1"/>
    <col min="7" max="7" width="13.140625" style="0" customWidth="1"/>
  </cols>
  <sheetData>
    <row r="1" spans="1:6" ht="12.75">
      <c r="A1">
        <v>-0.1</v>
      </c>
      <c r="F1">
        <v>0</v>
      </c>
    </row>
    <row r="2" spans="1:8" ht="12.75">
      <c r="A2" t="s">
        <v>15</v>
      </c>
      <c r="B2" t="s">
        <v>16</v>
      </c>
      <c r="C2" t="s">
        <v>17</v>
      </c>
      <c r="F2" t="s">
        <v>15</v>
      </c>
      <c r="G2" t="s">
        <v>16</v>
      </c>
      <c r="H2" t="s">
        <v>17</v>
      </c>
    </row>
    <row r="3" spans="1:8" ht="12.75">
      <c r="A3" s="14">
        <f>TDIST(ABS(A1),100,1)</f>
        <v>0.4602722655479256</v>
      </c>
      <c r="B3" s="14">
        <f>NORMDIST(A1,0,1,1)</f>
        <v>0.460172162722971</v>
      </c>
      <c r="C3" s="14">
        <f>NORMDIST(A1,0,1,0)</f>
        <v>0.3969525474770118</v>
      </c>
      <c r="F3" s="14">
        <f>TDIST(ABS(F1),100,1)</f>
        <v>0.5</v>
      </c>
      <c r="G3" s="14">
        <f>NORMDIST(F1,0,1,1)</f>
        <v>0.5</v>
      </c>
      <c r="H3" s="14">
        <f>NORMDIST(F1,0,1,0)</f>
        <v>0.3989422804014327</v>
      </c>
    </row>
    <row r="4" spans="1:6" ht="12.75">
      <c r="A4" t="s">
        <v>18</v>
      </c>
      <c r="F4" t="s">
        <v>18</v>
      </c>
    </row>
    <row r="5" spans="1:6" ht="12.75">
      <c r="A5" s="15">
        <f>1-A3</f>
        <v>0.5397277344520743</v>
      </c>
      <c r="F5" s="15">
        <f>1-F3</f>
        <v>0.5</v>
      </c>
    </row>
    <row r="8" spans="1:7" ht="12.75">
      <c r="A8" s="23" t="s">
        <v>36</v>
      </c>
      <c r="F8" t="s">
        <v>19</v>
      </c>
      <c r="G8" t="s">
        <v>20</v>
      </c>
    </row>
    <row r="9" spans="1:7" ht="12.75">
      <c r="A9" s="23" t="s">
        <v>37</v>
      </c>
      <c r="F9">
        <f>(F3-A3)/0.1</f>
        <v>0.3972773445207439</v>
      </c>
      <c r="G9">
        <f>(G3-B3)/0.1</f>
        <v>0.3982783727702899</v>
      </c>
    </row>
    <row r="10" ht="12.75">
      <c r="A10" s="23" t="s">
        <v>38</v>
      </c>
    </row>
    <row r="11" spans="1:7" ht="12.75">
      <c r="A11" s="23"/>
      <c r="G11" t="s">
        <v>21</v>
      </c>
    </row>
    <row r="12" ht="12.75">
      <c r="G12" s="15">
        <f>G9-H3</f>
        <v>-0.0006639076311428238</v>
      </c>
    </row>
    <row r="14" ht="12.75">
      <c r="A14" t="s">
        <v>32</v>
      </c>
    </row>
    <row r="15" ht="12.75">
      <c r="A15" t="s">
        <v>33</v>
      </c>
    </row>
    <row r="16" ht="12.75">
      <c r="A16" t="s">
        <v>34</v>
      </c>
    </row>
    <row r="17" ht="12.75">
      <c r="A17" s="20">
        <v>36647</v>
      </c>
    </row>
    <row r="19" ht="12.75">
      <c r="A19" t="s">
        <v>35</v>
      </c>
    </row>
    <row r="20" ht="12.75">
      <c r="A20" t="s">
        <v>39</v>
      </c>
    </row>
    <row r="21" ht="12.75">
      <c r="A21" t="s">
        <v>40</v>
      </c>
    </row>
    <row r="22" ht="12.75">
      <c r="A22" s="20">
        <v>36951</v>
      </c>
    </row>
    <row r="23" ht="12.75">
      <c r="A23" t="s">
        <v>34</v>
      </c>
    </row>
    <row r="25" ht="12.75">
      <c r="A25" t="s">
        <v>41</v>
      </c>
    </row>
    <row r="26" ht="12.75">
      <c r="A26" s="20">
        <v>37348</v>
      </c>
    </row>
    <row r="27" ht="12.75">
      <c r="A27" t="s">
        <v>34</v>
      </c>
    </row>
    <row r="29" ht="12.75">
      <c r="A29" t="s">
        <v>42</v>
      </c>
    </row>
    <row r="30" ht="12.75">
      <c r="A30" s="20">
        <v>38304</v>
      </c>
    </row>
    <row r="31" ht="12.75">
      <c r="A31" t="s">
        <v>43</v>
      </c>
    </row>
    <row r="34" ht="12.75">
      <c r="A34" s="24">
        <v>38569</v>
      </c>
    </row>
    <row r="35" ht="12.75">
      <c r="A35" t="s">
        <v>44</v>
      </c>
    </row>
    <row r="38" ht="12.75">
      <c r="A38" s="24">
        <v>38575</v>
      </c>
    </row>
    <row r="39" ht="12.75">
      <c r="A39" t="s">
        <v>45</v>
      </c>
    </row>
    <row r="41" ht="12.75">
      <c r="A41" s="24">
        <v>39526</v>
      </c>
    </row>
    <row r="42" ht="12.75">
      <c r="A42" t="s">
        <v>47</v>
      </c>
    </row>
    <row r="44" ht="12.75">
      <c r="A44" s="24">
        <v>39567</v>
      </c>
    </row>
    <row r="45" ht="12.75">
      <c r="A45" t="s">
        <v>48</v>
      </c>
    </row>
    <row r="47" ht="12.75">
      <c r="A47" s="27">
        <v>41037</v>
      </c>
    </row>
    <row r="48" ht="12.75">
      <c r="A4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 Value Calculator</dc:title>
  <dc:subject/>
  <dc:creator>Humberto Barreto and Frank Howland</dc:creator>
  <cp:keywords/>
  <dc:description>Finds P Values of Normal, t, F, chi, and DW
8 May 2012</dc:description>
  <cp:lastModifiedBy>Humberto Barreto</cp:lastModifiedBy>
  <dcterms:created xsi:type="dcterms:W3CDTF">2000-05-28T19:36:57Z</dcterms:created>
  <dcterms:modified xsi:type="dcterms:W3CDTF">2012-05-08T12:14:48Z</dcterms:modified>
  <cp:category/>
  <cp:version/>
  <cp:contentType/>
  <cp:contentStatus/>
</cp:coreProperties>
</file>